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120" yWindow="-120" windowWidth="29040" windowHeight="15720" activeTab="5"/>
  </bookViews>
  <sheets>
    <sheet name="Opće napomene" sheetId="12" r:id="rId1"/>
    <sheet name="Rekapitulacija" sheetId="8" r:id="rId2"/>
    <sheet name="A_Opće stavke " sheetId="9" r:id="rId3"/>
    <sheet name="B_Građevinski" sheetId="5" r:id="rId4"/>
    <sheet name="C_Strojarski" sheetId="7" r:id="rId5"/>
    <sheet name="D_ Elektrotehnički" sheetId="6" r:id="rId6"/>
  </sheets>
  <definedNames>
    <definedName name="B269ž">#REF!</definedName>
    <definedName name="F101đ">#REF!</definedName>
    <definedName name="_xlnm.Print_Titles" localSheetId="4">C_Strojarski!$1:$5</definedName>
    <definedName name="_xlnm.Print_Titles" localSheetId="5">'D_ Elektrotehnički'!#REF!</definedName>
    <definedName name="_xlnm.Print_Area" localSheetId="3">B_Građevinski!$A$1:$F$248</definedName>
    <definedName name="_xlnm.Print_Area" localSheetId="4">C_Strojarski!$A$1:$F$118</definedName>
    <definedName name="_xlnm.Print_Area" localSheetId="5">'D_ Elektrotehnički'!$A$1:$F$99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9" l="1"/>
  <c r="B245" i="5" l="1"/>
  <c r="A245" i="5"/>
  <c r="B242" i="5"/>
  <c r="A242" i="5"/>
  <c r="F79" i="5"/>
  <c r="F80" i="5"/>
  <c r="F81" i="5"/>
  <c r="F82" i="5"/>
  <c r="F75" i="5"/>
  <c r="F155" i="5"/>
  <c r="F197" i="5"/>
  <c r="F203" i="5"/>
  <c r="F201" i="5"/>
  <c r="F200" i="5"/>
  <c r="F159" i="5"/>
  <c r="F158" i="5"/>
  <c r="F157" i="5"/>
  <c r="F156" i="5"/>
  <c r="F154" i="5"/>
  <c r="F153" i="5"/>
  <c r="F152" i="5"/>
  <c r="F150" i="5"/>
  <c r="F148" i="5"/>
  <c r="F144" i="5"/>
  <c r="F72" i="5"/>
  <c r="F71" i="5"/>
  <c r="F70" i="5"/>
  <c r="F69" i="5"/>
  <c r="F68" i="5"/>
  <c r="F67" i="5"/>
  <c r="F66" i="5"/>
  <c r="F65" i="5"/>
  <c r="F63" i="5"/>
  <c r="F62" i="5"/>
  <c r="F61" i="5"/>
  <c r="F60" i="5"/>
  <c r="F198" i="5" l="1"/>
  <c r="C245" i="5" s="1"/>
  <c r="F145" i="5"/>
  <c r="C242" i="5" s="1"/>
  <c r="B93" i="6" l="1"/>
  <c r="A93" i="6"/>
  <c r="B20" i="9"/>
  <c r="A20" i="9"/>
  <c r="B113" i="7"/>
  <c r="B114" i="7"/>
  <c r="B115" i="7"/>
  <c r="B116" i="7"/>
  <c r="B117" i="7"/>
  <c r="A117" i="7"/>
  <c r="A116" i="7"/>
  <c r="A115" i="7"/>
  <c r="A114" i="7"/>
  <c r="A113" i="7"/>
  <c r="B237" i="5"/>
  <c r="B238" i="5"/>
  <c r="B239" i="5"/>
  <c r="B240" i="5"/>
  <c r="B241" i="5"/>
  <c r="B243" i="5"/>
  <c r="B244" i="5"/>
  <c r="B246" i="5"/>
  <c r="B247" i="5"/>
  <c r="A247" i="5"/>
  <c r="A246" i="5"/>
  <c r="A244" i="5"/>
  <c r="A243" i="5"/>
  <c r="A241" i="5"/>
  <c r="A240" i="5"/>
  <c r="A239" i="5"/>
  <c r="A238" i="5"/>
  <c r="A237" i="5"/>
  <c r="A2" i="6"/>
  <c r="A2" i="7"/>
  <c r="A2" i="5"/>
  <c r="A2" i="9"/>
  <c r="F17" i="9"/>
  <c r="F16" i="9"/>
  <c r="F15" i="9"/>
  <c r="F14" i="9"/>
  <c r="F13" i="9"/>
  <c r="F12" i="9"/>
  <c r="F11" i="9"/>
  <c r="F10" i="9"/>
  <c r="F9" i="9"/>
  <c r="F8" i="9"/>
  <c r="F7" i="9"/>
  <c r="F5" i="9"/>
  <c r="F4" i="9" l="1"/>
  <c r="C20" i="9" s="1"/>
  <c r="C21" i="9" s="1"/>
  <c r="B4" i="8" s="1"/>
  <c r="F110" i="7" l="1"/>
  <c r="F108" i="7"/>
  <c r="F106" i="7"/>
  <c r="F104" i="7"/>
  <c r="F102" i="7"/>
  <c r="F99" i="7"/>
  <c r="F97" i="7"/>
  <c r="F94" i="7"/>
  <c r="F91" i="7"/>
  <c r="F90" i="7"/>
  <c r="F88" i="7"/>
  <c r="F85" i="7"/>
  <c r="F81" i="7"/>
  <c r="F71" i="7"/>
  <c r="F70" i="7"/>
  <c r="F69" i="7"/>
  <c r="F68" i="7"/>
  <c r="F67" i="7"/>
  <c r="F66" i="7"/>
  <c r="F65" i="7"/>
  <c r="F64" i="7"/>
  <c r="F63" i="7"/>
  <c r="F57" i="7"/>
  <c r="F50" i="7"/>
  <c r="F40" i="7"/>
  <c r="F21" i="7"/>
  <c r="F6" i="7" s="1"/>
  <c r="C113" i="7" s="1"/>
  <c r="F58" i="7" l="1"/>
  <c r="C115" i="7" s="1"/>
  <c r="F92" i="7"/>
  <c r="C117" i="7" s="1"/>
  <c r="F22" i="7"/>
  <c r="C114" i="7" s="1"/>
  <c r="C118" i="7" s="1"/>
  <c r="B6" i="8" s="1"/>
  <c r="F72" i="7"/>
  <c r="C116" i="7" s="1"/>
  <c r="F90" i="6"/>
  <c r="F89" i="6"/>
  <c r="F88" i="6"/>
  <c r="F87" i="6"/>
  <c r="F86" i="6"/>
  <c r="F85" i="6"/>
  <c r="F84" i="6"/>
  <c r="F83" i="6"/>
  <c r="F82" i="6"/>
  <c r="F81" i="6"/>
  <c r="F80" i="6"/>
  <c r="F79" i="6"/>
  <c r="F78" i="6"/>
  <c r="F76" i="6"/>
  <c r="F75" i="6"/>
  <c r="F74" i="6"/>
  <c r="F73" i="6"/>
  <c r="F72" i="6"/>
  <c r="F71" i="6"/>
  <c r="F70" i="6"/>
  <c r="F68" i="6"/>
  <c r="F67" i="6"/>
  <c r="F65" i="6"/>
  <c r="F64" i="6"/>
  <c r="F63" i="6"/>
  <c r="F61" i="6"/>
  <c r="F59" i="6"/>
  <c r="F57" i="6"/>
  <c r="F52" i="6"/>
  <c r="F51" i="6"/>
  <c r="F50" i="6"/>
  <c r="F49" i="6"/>
  <c r="F48" i="6"/>
  <c r="F47" i="6"/>
  <c r="F46" i="6"/>
  <c r="F45" i="6"/>
  <c r="F44" i="6"/>
  <c r="F43" i="6"/>
  <c r="F42" i="6"/>
  <c r="F41" i="6"/>
  <c r="F40" i="6"/>
  <c r="F39" i="6"/>
  <c r="F38" i="6"/>
  <c r="F35" i="6"/>
  <c r="F34" i="6"/>
  <c r="F33" i="6"/>
  <c r="F32" i="6"/>
  <c r="F31" i="6"/>
  <c r="F30" i="6"/>
  <c r="F29" i="6"/>
  <c r="F28" i="6"/>
  <c r="F27" i="6"/>
  <c r="F26" i="6"/>
  <c r="F25" i="6"/>
  <c r="F24" i="6"/>
  <c r="F23" i="6"/>
  <c r="F22" i="6"/>
  <c r="F21" i="6"/>
  <c r="F20" i="6"/>
  <c r="F19" i="6"/>
  <c r="F18" i="6"/>
  <c r="F17" i="6"/>
  <c r="F16" i="6"/>
  <c r="F15" i="6"/>
  <c r="F14" i="6"/>
  <c r="F12" i="6"/>
  <c r="F11" i="6"/>
  <c r="F10" i="6"/>
  <c r="F9" i="6"/>
  <c r="F8" i="6"/>
  <c r="F7" i="6"/>
  <c r="F5" i="6"/>
  <c r="F4" i="6" l="1"/>
  <c r="C93" i="6" s="1"/>
  <c r="C94" i="6" s="1"/>
  <c r="B7" i="8" s="1"/>
  <c r="F232" i="5" l="1"/>
  <c r="F225" i="5"/>
  <c r="F224" i="5"/>
  <c r="F222" i="5"/>
  <c r="F221" i="5"/>
  <c r="F218" i="5"/>
  <c r="F217" i="5"/>
  <c r="F215" i="5"/>
  <c r="F214" i="5"/>
  <c r="F211" i="5"/>
  <c r="F210" i="5"/>
  <c r="F208" i="5"/>
  <c r="F207" i="5"/>
  <c r="F187" i="5"/>
  <c r="F185" i="5"/>
  <c r="F180" i="5"/>
  <c r="F178" i="5"/>
  <c r="F173" i="5"/>
  <c r="F170" i="5"/>
  <c r="F166" i="5"/>
  <c r="F204" i="5" l="1"/>
  <c r="C246" i="5" s="1"/>
  <c r="F163" i="5" l="1"/>
  <c r="F134" i="5" l="1"/>
  <c r="F133" i="5"/>
  <c r="F132" i="5"/>
  <c r="F131" i="5"/>
  <c r="F130" i="5"/>
  <c r="F129" i="5"/>
  <c r="F128" i="5"/>
  <c r="F127" i="5"/>
  <c r="F126" i="5"/>
  <c r="F125" i="5"/>
  <c r="F124" i="5"/>
  <c r="F123" i="5"/>
  <c r="F122" i="5"/>
  <c r="F121" i="5"/>
  <c r="F120" i="5"/>
  <c r="F119" i="5"/>
  <c r="F118" i="5"/>
  <c r="F117" i="5"/>
  <c r="F114" i="5"/>
  <c r="F112" i="5"/>
  <c r="F110" i="5"/>
  <c r="F103" i="5"/>
  <c r="F100" i="5"/>
  <c r="F94" i="5" l="1"/>
  <c r="F188" i="5" l="1"/>
  <c r="F184" i="5"/>
  <c r="F181" i="5"/>
  <c r="F177" i="5"/>
  <c r="F174" i="5"/>
  <c r="F171" i="5"/>
  <c r="F167" i="5"/>
  <c r="F164" i="5"/>
  <c r="F160" i="5" s="1"/>
  <c r="F97" i="5"/>
  <c r="F95" i="5"/>
  <c r="C243" i="5" l="1"/>
  <c r="F73" i="5" l="1"/>
  <c r="F45" i="5" l="1"/>
  <c r="F41" i="5"/>
  <c r="F40" i="5"/>
  <c r="F39" i="5"/>
  <c r="F38" i="5"/>
  <c r="F37" i="5"/>
  <c r="F35" i="5"/>
  <c r="F34" i="5"/>
  <c r="F33" i="5"/>
  <c r="F32" i="5"/>
  <c r="F58" i="5" l="1"/>
  <c r="F57" i="5"/>
  <c r="F56" i="5"/>
  <c r="F55" i="5"/>
  <c r="F54" i="5"/>
  <c r="F53" i="5"/>
  <c r="F52" i="5"/>
  <c r="F50" i="5"/>
  <c r="F49" i="5"/>
  <c r="F48" i="5"/>
  <c r="F47" i="5"/>
  <c r="F29" i="5" l="1"/>
  <c r="F7" i="5"/>
  <c r="F10" i="5" l="1"/>
  <c r="F74" i="5" l="1"/>
  <c r="F30" i="5" s="1"/>
  <c r="F230" i="5"/>
  <c r="F109" i="5" l="1"/>
  <c r="F90" i="5" l="1"/>
  <c r="F87" i="5"/>
  <c r="F234" i="5" l="1"/>
  <c r="F231" i="5"/>
  <c r="F229" i="5"/>
  <c r="F228" i="5"/>
  <c r="F195" i="5"/>
  <c r="F194" i="5"/>
  <c r="F192" i="5"/>
  <c r="F191" i="5"/>
  <c r="F189" i="5" s="1"/>
  <c r="F143" i="5"/>
  <c r="F142" i="5"/>
  <c r="F141" i="5"/>
  <c r="F140" i="5"/>
  <c r="F138" i="5"/>
  <c r="F137" i="5"/>
  <c r="F115" i="5"/>
  <c r="F113" i="5"/>
  <c r="F111" i="5"/>
  <c r="F108" i="5"/>
  <c r="F107" i="5"/>
  <c r="F106" i="5"/>
  <c r="F105" i="5"/>
  <c r="F104" i="5"/>
  <c r="F102" i="5"/>
  <c r="F101" i="5"/>
  <c r="F99" i="5"/>
  <c r="F98" i="5"/>
  <c r="F96" i="5"/>
  <c r="F93" i="5"/>
  <c r="F89" i="5"/>
  <c r="F86" i="5"/>
  <c r="F28" i="5"/>
  <c r="C239" i="5" s="1"/>
  <c r="F27" i="5"/>
  <c r="F26" i="5"/>
  <c r="F25" i="5"/>
  <c r="F24" i="5"/>
  <c r="F23" i="5"/>
  <c r="F21" i="5"/>
  <c r="F20" i="5"/>
  <c r="F18" i="5"/>
  <c r="F17" i="5"/>
  <c r="F15" i="5"/>
  <c r="F14" i="5"/>
  <c r="F13" i="5"/>
  <c r="F11" i="5"/>
  <c r="F8" i="5"/>
  <c r="F6" i="5"/>
  <c r="F5" i="5"/>
  <c r="F226" i="5" l="1"/>
  <c r="F9" i="5"/>
  <c r="C238" i="5" s="1"/>
  <c r="C244" i="5"/>
  <c r="C240" i="5"/>
  <c r="F83" i="5"/>
  <c r="C241" i="5" s="1"/>
  <c r="F4" i="5"/>
  <c r="C237" i="5" s="1"/>
  <c r="C247" i="5" l="1"/>
  <c r="C248" i="5"/>
  <c r="B5" i="8" s="1"/>
  <c r="B8" i="8" s="1"/>
  <c r="B9" i="8" s="1"/>
  <c r="B10" i="8" s="1"/>
</calcChain>
</file>

<file path=xl/sharedStrings.xml><?xml version="1.0" encoding="utf-8"?>
<sst xmlns="http://schemas.openxmlformats.org/spreadsheetml/2006/main" count="1133" uniqueCount="737">
  <si>
    <t>UKUPNO</t>
  </si>
  <si>
    <t>Brtve za prirubnice DN 100</t>
  </si>
  <si>
    <t>- pješački prijelazi (3 m2)</t>
  </si>
  <si>
    <t>m'</t>
  </si>
  <si>
    <t>kom</t>
  </si>
  <si>
    <t>sati</t>
  </si>
  <si>
    <t>REKAPITULACIJA</t>
  </si>
  <si>
    <t>m</t>
  </si>
  <si>
    <t>komplet</t>
  </si>
  <si>
    <t>strojni iskop</t>
  </si>
  <si>
    <t>ručni iskop</t>
  </si>
  <si>
    <t>Nabava i doprema</t>
  </si>
  <si>
    <t>Ugradnja</t>
  </si>
  <si>
    <t>Brtve za prirubnice DN 80</t>
  </si>
  <si>
    <t>EV zasun DN 80</t>
  </si>
  <si>
    <t>N kom. DN 80</t>
  </si>
  <si>
    <t>EV zasun DN 100</t>
  </si>
  <si>
    <t>Nadzemni hidrant DN 80 
za dubinu ugradnje Rd=1,5 m</t>
  </si>
  <si>
    <t>Ručno kolo za zasun DN 100</t>
  </si>
  <si>
    <t>Pocinčani vijci s maticama M 16, L=70 mm</t>
  </si>
  <si>
    <t>PRIPREMNI RADOVI</t>
  </si>
  <si>
    <t>ZEMLJANI RADOVI</t>
  </si>
  <si>
    <t>TESARSKI RADOVI</t>
  </si>
  <si>
    <t>KRIŽANJE CJEVOVODA S POSTOJEĆIM INSTALACIJAMA</t>
  </si>
  <si>
    <t>OSTALI RADOVI</t>
  </si>
  <si>
    <t>B.7.1</t>
  </si>
  <si>
    <t>B.7.2</t>
  </si>
  <si>
    <t>VODOVODNI PRIKLJUČCI</t>
  </si>
  <si>
    <t xml:space="preserve">Nabava i doprema </t>
  </si>
  <si>
    <t>T kom. DN 100/80</t>
  </si>
  <si>
    <t>FF kom. DN 80 L=200 mm</t>
  </si>
  <si>
    <t>Teleskopska ugradbena garnitura za zasun DN 80</t>
  </si>
  <si>
    <t>FF kom. DN 80 L=100 mm</t>
  </si>
  <si>
    <t>B.6.1</t>
  </si>
  <si>
    <t>B.6.2</t>
  </si>
  <si>
    <t>Lijevano željezna cestovna kapa za zasun</t>
  </si>
  <si>
    <t>BETONSKI RADOVI</t>
  </si>
  <si>
    <t>Spojnica za PEHD cijevi DN 100/110</t>
  </si>
  <si>
    <t>Spojnica za PEHD cijevi DN 80/90</t>
  </si>
  <si>
    <t>B.3.1</t>
  </si>
  <si>
    <t>B.5.1</t>
  </si>
  <si>
    <t>B.5.2</t>
  </si>
  <si>
    <t>D.1.1</t>
  </si>
  <si>
    <t>D.1.2</t>
  </si>
  <si>
    <t>D.1.3</t>
  </si>
  <si>
    <t>D.1.4</t>
  </si>
  <si>
    <t>D.1.5</t>
  </si>
  <si>
    <t>D.1.5.1</t>
  </si>
  <si>
    <t xml:space="preserve">  Mreža: B500A</t>
  </si>
  <si>
    <t>kg</t>
  </si>
  <si>
    <t>D.1.5.2</t>
  </si>
  <si>
    <t xml:space="preserve">  Šipke: B500A i B500B</t>
  </si>
  <si>
    <t>D.1.6</t>
  </si>
  <si>
    <t>D.1.7</t>
  </si>
  <si>
    <t>D.1.8</t>
  </si>
  <si>
    <t>- izrada i ugradnja pocinčanih ljestava, visine oko 150 cm, minimalne širine 45 cm, s vertikalnim razmakom 30 cm između stupaljki</t>
  </si>
  <si>
    <t>D.1.9</t>
  </si>
  <si>
    <t>D.1.10</t>
  </si>
  <si>
    <t>Dvodijelni INOX poklopac ukupnih dimenzija 2000x1000 mm obračunat je u Strojarskom projektu - Mapa 2</t>
  </si>
  <si>
    <t>D.1.11</t>
  </si>
  <si>
    <t>T kom. DN 100/100</t>
  </si>
  <si>
    <t>XR kom. DN 100/80</t>
  </si>
  <si>
    <t>PE luk 30° DN 110</t>
  </si>
  <si>
    <t>PROLAZ CJEVOVODA ISPOD PROMETNICA</t>
  </si>
  <si>
    <t>DN 219,1/6,3 mm</t>
  </si>
  <si>
    <t>TIP 100/200</t>
  </si>
  <si>
    <t>T kom. DN 150/100</t>
  </si>
  <si>
    <t>Spojnica za PEHD cijevi DN 150/160</t>
  </si>
  <si>
    <t>EV zasun DN 150</t>
  </si>
  <si>
    <t>Ručno kolo za zasun DN 150</t>
  </si>
  <si>
    <t>Brtve za prirubnice DN 150</t>
  </si>
  <si>
    <t>Pocinčani vijci s maticama M 20, L=80 mm</t>
  </si>
  <si>
    <t>Rekonstrukcija i izgradnja vodoopskrbne mreže i izgradnja kanalizacijske mreže u Ulici Miroslava Krleže u Orahovici</t>
  </si>
  <si>
    <t>PE luk90° DN 110</t>
  </si>
  <si>
    <t>PE luk 90° DN 110</t>
  </si>
  <si>
    <t>DN 406,0/8,8 mm</t>
  </si>
  <si>
    <t>TIP 250/400</t>
  </si>
  <si>
    <t>INOX poklopca dim. 600x600 mm u kvadratnom okviru obračunat je u Strojarskom projektu - Mapa 2</t>
  </si>
  <si>
    <t xml:space="preserve">NAPOMENE: </t>
  </si>
  <si>
    <t>kompl</t>
  </si>
  <si>
    <t>Troškovi izvedbe el. priključka crpne stanice (P=11,04kW / vanjski opskrbni vod + SPMO)</t>
  </si>
  <si>
    <t>Izrada, isporuka, postavljanje  i spajanje  vanjske samostojeće el. razdjelnice stanice za podizanje tlaka RSPT, sastavljene od slijedeće opreme:</t>
  </si>
  <si>
    <t>samostojeći poliesterski (staklom ojačani) ormar, otporan na vanjske utjecaj (UV zračenje, temperatura, vlaga..) dimenzija 1250x1250/432mm, IP55</t>
  </si>
  <si>
    <t>poliestersko postolje ormara - za ukopavanje u tlo, 1000x1000/432mm</t>
  </si>
  <si>
    <t>montažna ploča od pocinčanog čelika</t>
  </si>
  <si>
    <t>držač dokumentacije</t>
  </si>
  <si>
    <t>mikroprekidač - sklopka za signalizaciju otvorenosti vrata razdjelnika, komplet sa svim potrebnim spojnim i ovjesnim priborom</t>
  </si>
  <si>
    <t>cilindrična bravica s ključem komunalnog poduzeća</t>
  </si>
  <si>
    <t>U ormar se ugrađuje i spaja slijedeća elektroinstalacijska oprema</t>
  </si>
  <si>
    <t>limitator (isporučuje HEP)</t>
  </si>
  <si>
    <t>4-polni modularni odvodnik prenapona, kl.C / 255V / 20kA / TNS / pomoćni kontakt, (podnožje + modul)</t>
  </si>
  <si>
    <t>3-polna rastavna sklopka, D02/63A</t>
  </si>
  <si>
    <t>rastavni uložak, D02-20…40A</t>
  </si>
  <si>
    <t>grebenasta sklopka, 1-0-2 / 40A / 3P / glavna / DIN montaža</t>
  </si>
  <si>
    <t>grebenasta sklopka, 0-1 / 25A / 1P / DIN montaža</t>
  </si>
  <si>
    <t>zaštitni prekidač, C6/1, 10kA</t>
  </si>
  <si>
    <t>kombinirani zaštitni prekidač, LS-FI C10/2, 10kA</t>
  </si>
  <si>
    <t>kombinirani zaštitni prekidač, LS-FI C16/2, 10kA</t>
  </si>
  <si>
    <t>postolje staklenog osigurača, DIN montaža, komplet s rastalnim ulošcima 20x5mm (F0.25….2A)</t>
  </si>
  <si>
    <t>priključnica ugradna, 3P: L+N+PE / 230V / 16A / DIN montaža</t>
  </si>
  <si>
    <t>utikač nadgradni, 5P: 3L+N+PE / 3x400/230V / 32A</t>
  </si>
  <si>
    <t>električni grijač, 230V / 60W / IP44</t>
  </si>
  <si>
    <t>izlazni filter</t>
  </si>
  <si>
    <t>svjetiljka za ormar, 230V / 11W / s prekidačem</t>
  </si>
  <si>
    <t>relej za kontrolu napona, 3-fazni / 1xc/o</t>
  </si>
  <si>
    <t>pomoćni relej, 24VDC / 4x6A / DIN ontaža, komplet sa montažnim podnožjem</t>
  </si>
  <si>
    <t>napojna jedinica, ispravljač: 230V/24VDC / 2.5A / DIN montaža</t>
  </si>
  <si>
    <t>mjerni pretvarač, 230V / 4-20mA/4-20mA / DIN montaža</t>
  </si>
  <si>
    <t>Dobava, ugradnja i spajanje slijedeće kontrolne i komunikacijske opreme, proizvodnje SIEMENS:</t>
  </si>
  <si>
    <t>(oprema je definirana i usklađena sa tipizacijom odnosno postojećim NUS-om komunalnog poduzeća)</t>
  </si>
  <si>
    <t>SITOP modularna napojna jedinica, 230VAC/24VDC-5A</t>
  </si>
  <si>
    <t>SITOP  UPS modul 24VDC-6A</t>
  </si>
  <si>
    <t>SITOP akumulatorski modul, 24V-7Ah</t>
  </si>
  <si>
    <t>SIMATIC S7-1200, PLC  (CPU1212C,  8DI, 6DO)</t>
  </si>
  <si>
    <t>SIMATIC S7-1200, I/O modul SM 1221 (16DI)</t>
  </si>
  <si>
    <t>SIMATIC S7-1200, I/O modul SM 1231 (4AI)</t>
  </si>
  <si>
    <t>SIMATIC komunikacijski procesor, CP1242-7</t>
  </si>
  <si>
    <t xml:space="preserve">GSM antena SINAUT ANT 794-4MR  </t>
  </si>
  <si>
    <t>SIMATIC  industrijski Ethernet switch, CM1277 (4xRJ45)</t>
  </si>
  <si>
    <t>ugradnja i spajanje kontrolne opreme koju dobavlja izvođač strojarskih radova -*upravljački ormar crpne stanice</t>
  </si>
  <si>
    <t>"patch" kabel, RJ45-RJ45,Cat.6 / oklopljeni / 1m</t>
  </si>
  <si>
    <t xml:space="preserve">ostali montažni i instalacijski materijal (uvodnice, vodovi, stopice, POK kanali, sabirnice, DIN nosači, vijci, oznake….) </t>
  </si>
  <si>
    <t>rad na montaži, spajanju i označavanju opreme, radioničko ispitivanje, izdavanje atesta i protokola, transport na lokaciju i montaža</t>
  </si>
  <si>
    <t>El. razdjelnik RSPT :</t>
  </si>
  <si>
    <t>Dobava i montaža u podzemno betonsko okno te spajanje slijedeće instalacijske kabelske opreme:</t>
  </si>
  <si>
    <t>(opremu nuditi u kompletu sa svim potrebnim ovjesnim i spojnim priborom i materijalom)</t>
  </si>
  <si>
    <t>čelični pocinčani perforirani kabelski kanal</t>
  </si>
  <si>
    <t>PK200/50</t>
  </si>
  <si>
    <t>platična samogasiva kabelska kanalica s poklopcem</t>
  </si>
  <si>
    <t>100x40</t>
  </si>
  <si>
    <t>kruta instalacijska cijev</t>
  </si>
  <si>
    <t>PNT16</t>
  </si>
  <si>
    <t>Dobava, montaža u podzemno betonsko okno te spajanje slijedećih elektrouređaja i elemenata:</t>
  </si>
  <si>
    <t>nadgradna industrijska vodotjesna svjetiljka, LED / 230V / 19W / 2700lm / 4000K / IP65 / L=1270mm</t>
  </si>
  <si>
    <t>nadgradna priključnica, L-N-PE / 16A /230V / IP44</t>
  </si>
  <si>
    <t>prekidač - sklopka za signalizaciju otvorenosti poklopca okna, komplet sa svim potrebnim spojnim i ovjesnim priborom</t>
  </si>
  <si>
    <t>Dobava i ugradnja u tlo instalacijske cijevi:</t>
  </si>
  <si>
    <t xml:space="preserve">     PEHD110</t>
  </si>
  <si>
    <t xml:space="preserve">     PEHD 50</t>
  </si>
  <si>
    <t>Dobava i polaganje u već iskopani rov i  s provlačenjem kroz postavljene cijevi, kabela:</t>
  </si>
  <si>
    <t>Spajanje opreme koju dobavljaju i ugrađuju drugi izvođači (mjerač protoka, crpni blok)</t>
  </si>
  <si>
    <t>Izrada instalacije dopunskog izjednačenja potencijala:</t>
  </si>
  <si>
    <t>spajanje metalnih masa, komplet sa svim potrebnim spojnim priborom (osim voda/trake)</t>
  </si>
  <si>
    <t>Dobava i postavljanje u betonsku oplatu i iskopani zemljanji rov, čelične nehrđajuće trake, Rf P30x3mm</t>
  </si>
  <si>
    <t>Dobava i postavljanje križne spojnice (traka-traka) od nehrđajučeg čelika (Rf)</t>
  </si>
  <si>
    <t>Dobava i postavljanje na betonski zid podzemnog okna, čelične nehrđajuće trake Rf P30x3mm, komplet sa ovjesnim - zidnim nosačima</t>
  </si>
  <si>
    <t>Povezivanje trake uzemljenja u na zaštitnu sabirnicu (PE) u razdjelnici SPMO / RCS, komplet s potrebnim materijalom</t>
  </si>
  <si>
    <t>Naspecificirani sitni instalacijski materijal i pribor (vijci, gips, vezice...)</t>
  </si>
  <si>
    <t>Programiranje i parametriranje PLC-a (SIMATIC) i komunikacije (SINAUT) za potrebe vođenja i nadzora crpne stanice</t>
  </si>
  <si>
    <t>Dopuna softverskog programa postojećeg centra NUS-a za prihvat nove precrpne stanice</t>
  </si>
  <si>
    <t>Funkcionalno ispitivanje signala i puštanje crpne stanice u automatski rad (preko PLC i lokalna automatika)</t>
  </si>
  <si>
    <t>Pregled, ispitivanje i mjerenje izvedene el. instalacije,od strane ovlaštene tvrtke, te izdavanje mjernih protokola</t>
  </si>
  <si>
    <t xml:space="preserve">Obuka korisnika, izrada uputstava za korištenje i održavanje stanice te priprema i isporuka dokumentacije za teh. pregled </t>
  </si>
  <si>
    <t>Izrada i isporuka dokumentacije izvedenog stanja (u 3 primjerka)</t>
  </si>
  <si>
    <t xml:space="preserve"> </t>
  </si>
  <si>
    <t>ELEKTRO - POGONSKI UREĐAJI</t>
  </si>
  <si>
    <t>Nabava, doprema i ugradnja hidrostanice s tri (3) radne crpke + 1 rezervna crpka. Hidrauličkih karakteristika:</t>
  </si>
  <si>
    <t>Radna točka 1 (normalni rad)</t>
  </si>
  <si>
    <t>Q = 1 l/s; H=15 mVS (režim rada - 1 radna crpka)</t>
  </si>
  <si>
    <t>Radna točka 2 (protupožarni rad)</t>
  </si>
  <si>
    <t>Q = 11 l/s; H=30 mVS (režim rada - 3 radne crpke)</t>
  </si>
  <si>
    <t>Hidrostanica s četiri paralelno spojene crpke montirane na zajednički okvir, ulaznim i izlaznim kolektorom (sve od nehrđajućeg čelika), armaturom, ormarićem za upravljanje sa ugrađenom mikroprocesorom kontroliranom jedinicom s LCD zaslonom u boji, s izbornikom na hrvatskom jeziku, mogućnošću automatske kaskadne kontrole crpki, frekventnom regulacijom, automatskom samokontrolom crpki te funkcijama zaštite i monitoringa crpki. Hidro stanica može raditi u režimu konstantnog i proporcionalnog tlaka. Mogućnost vanjske komunikacije putem etherneta, LON, PROFIBUS i MODBUS protokola te GSM/GPRS uz dodatak odgovarajuće komunikacijske kartice.</t>
  </si>
  <si>
    <t>Ugrađene crpke su vertikalne, in-line crpke s patronskim mehaničkim brtvama, frekventno reguliranim motorima klase energetske efikasnosti IE5 i ugrađenom termičkom zaštitom, kompletno izrađene iz nehrđajućeg čelika.
Ulazni i izlazni kolektori su izrađeni iz materijala EN/DIN 1.4571.</t>
  </si>
  <si>
    <t>Hidrostanica mora imati mogućnost rada u sistemu proporcionalnog i konstantnog tlaka.</t>
  </si>
  <si>
    <t>Indeks minimalne efikasnosti MEI ≥ 0,7.
Efikasnost u radnoj točki: minimalno 50 [%]
Nominalna snaga P2 pojedinačnih crpki: 2,2 [kW]</t>
  </si>
  <si>
    <t>Uz hidro-stanicu isporučiti i:</t>
  </si>
  <si>
    <t>*       Izjavu o sukladnosti izdanu od domaće ovlaštene institucije</t>
  </si>
  <si>
    <t>*       uvjerenje o ispunjavanju zahtjeva prema Zakonu o zaštiti na radu, izdano od domaće ovlaštene institucije</t>
  </si>
  <si>
    <t>Elektro-ormar crpnog bloka se isporučuje odvojeno od hidrauličkog dijela crpnog bloka – nadzemno u zaštitnom ormariću.</t>
  </si>
  <si>
    <t>Crpni blok mora biti isporučen s tvorničkim kabelima duljine do 30 m.</t>
  </si>
  <si>
    <t xml:space="preserve">TEHNOLOŠKI CJEVOVODI </t>
  </si>
  <si>
    <t>materijal izrade: St37</t>
  </si>
  <si>
    <t>Nabava, doprema i ugradnja čeličnih cijevi St 37 prema važećoj normi, šavne okrugle nelegirane čelične cijevi visokih performansi. Cijevi se kompletiraju s prirubnicama odgovarajućih dimenzija, kvalitete materijala kao i osnovna cijev. Međusobno spajanje cijevi prirubnicama i fazonskim komadima odgovarajućim postupkom zavarivanja.</t>
  </si>
  <si>
    <t>Komplet s  lukovima, spojnim i fazonskim komadima, cijevnim držačima, čvrstim i kliznim osloncima i ostalom potrebnom opremom. Sve očišćeno i premazano s po dva premaza temeljne boje.</t>
  </si>
  <si>
    <t>Antikorozivna zaštita cjevovoda bitumenski ili epoxy premazi debljine min. 250 μm poradi mogućih intenzivnih korozijskih procesa koji se razvijaju u uvjetima povećane vlažnosti unutar objekta. Premazi s certifikatom za pitku vodu.</t>
  </si>
  <si>
    <t>Nakon izvedenih zavarivanja, sva mjesta na tlačnim cjevovodima koja su bila pod utjecajem topline uslijed zavarivanja, iskrenja nastalih uporabom brusilice itd. je potrebno temeljito očistiti i antikorozijski zaštititi s po dva premaza temeljne boje i završnog laka</t>
  </si>
  <si>
    <t>Dolje navedene duljine cijevi ovise o tipu ugrađene opreme i izvedenom stanju građevinskog objekta te ih valja shvatiti samo paušalno. Stoga se svi cjevovodi, fazoni i prirubnice izrađene od čelika isporučuju NEZAVARENI, pojedinačno u skladu sa specifikacijom u troškovniku. Zavarivanje pojedinih cijevnih elemenata i fazona te završnu izradu pozicija izvršiti u radionici tek nakon provjere stvarno izvedenih kota i građevinskih dimenzija crpne stanice i ugrađene opreme. Po mogućnosti zavarivanja izvršiti u povoljnim radioničkim uvjetima. Terenska zavarivanja svesti na najmanju moguću mjeru.</t>
  </si>
  <si>
    <t>Medij: pitka voda</t>
  </si>
  <si>
    <t>Sklop usisnog cjevovoda:</t>
  </si>
  <si>
    <t>·   materijal: St 37</t>
  </si>
  <si>
    <t>·  1 x cijev Ø114.3x3.6, L~ 60 mm</t>
  </si>
  <si>
    <t>·  1 x Q komad 90˚  DN100</t>
  </si>
  <si>
    <t>·  1 x redukcija  DN100 &gt; DN 80</t>
  </si>
  <si>
    <t>·  1 x prirubnica DN100 PN10</t>
  </si>
  <si>
    <t>·  1 x prirubnica DN80 PN10</t>
  </si>
  <si>
    <t>·  1 x cijevni kolčak DN15, L=100 mm, s navojem Ø1/2"</t>
  </si>
  <si>
    <t>·  vođenje unutar okna na betonskim podloškama pri podu</t>
  </si>
  <si>
    <t>………………………………………………..</t>
  </si>
  <si>
    <t>Sklop tlačnog cjevovoda:</t>
  </si>
  <si>
    <t>·  1 x cijev Ø114.3x3.6, L~ 1060 mm</t>
  </si>
  <si>
    <t>·  1 x cijev Ø114.3x3.6, L~ 75 mm</t>
  </si>
  <si>
    <t>·  1 x Q komad 90 ˚  DN100</t>
  </si>
  <si>
    <t>Sklop glavnog cjevovoda:</t>
  </si>
  <si>
    <t>·  1 x cijev Ø114.3x3.6, L~ 1100mm</t>
  </si>
  <si>
    <t>·  2 x prirubnica DN100 PN10</t>
  </si>
  <si>
    <t>…………………………………………………</t>
  </si>
  <si>
    <t>CIJEVNA ARMATURA I FAZONI</t>
  </si>
  <si>
    <t>materijal izrade: GGG40</t>
  </si>
  <si>
    <t xml:space="preserve">Nabava, doprema i ugradnja lijevano-željeznih cijevi, fazonskih komada i armature, sve iz nodularnog lijeva (ductil) oznake GGG40 prema važećoj normi, za izradu dijelova cjevovoda unutar crpne stanice, sve PN10 (nazivni tlak). Antikorozijska zaštita kao u napomeni strojarskog troškovnika. </t>
  </si>
  <si>
    <t>Leptirasti zaporni ventili (WAFER) s ručnim pogonom. Izvedba s centrično postavljenim diskom, meko brtvljenje vulkaniziranim dosjedom. Materijal zaklopke GGG40, disk i osovina diska iz nehrđajućeg čelika, brtva iz EPDM-a.</t>
  </si>
  <si>
    <t>Izrađuju se iz lijevanog željeza, lakirani Epoxy prahom te kompletirani s diskom iz INOX-a.</t>
  </si>
  <si>
    <t>DN100</t>
  </si>
  <si>
    <t>kom.</t>
  </si>
  <si>
    <t>EV zasun za pitku vodu DN100</t>
  </si>
  <si>
    <t>Protupovratna zaklopka DN100</t>
  </si>
  <si>
    <t>T-komad DN100</t>
  </si>
  <si>
    <t>FF-komad DN100, L=600 mm</t>
  </si>
  <si>
    <t>FF-komad DN100, L=400 mm</t>
  </si>
  <si>
    <t>Prirubnički gumeni kompenzator DN80 sa duplim naborima s pocinčanom prirubnicama bez ograničenja duljine. Prirubnica: čelik, glavanizirano pocinčan mjeh: elastomer materijal s najlonskim umtanjem tkanine max. dozvoljeno raspreman temperature: -10°C do +80°C max. Vakuum pri normalnoj temperaturi 650 mm/HG</t>
  </si>
  <si>
    <t>Montažno-demontažni komad
 Sljedeće izvedbe:
 Nominalni tlak DN 100 PN10
 Bušenje prirubnica: EN 1092, PN10
 Temperaturno područje: do 60°C
 Izvedba: kruta, s prolaznim vijcima s navojem, 4 vijaka 
 Ugradbena dužina: u središnjem položaju , područje podešenja: ± 25 mm
 Materijali:
 prirubnice i tijelo čelik, vijci s navojem, šesterokutne matice i podloške: galvanizirani čelik
 Zaštita od korozije:
Iznutra i izvana epoksidni premaz, sloj debljine 300 µm 
Boja: RAL 9005 (crna)
Uvjerenje HR Zavoda za javno zdravstvo o prikladnosti korištenja za pitku vodu 
Hrvatski certifikat o sukladnosti izdat od ovlaštene tvrtke</t>
  </si>
  <si>
    <t>Prijelazna spojnica GGG40 DN100/PEHD d110</t>
  </si>
  <si>
    <t>MJERNO-SIGURNOSNA OPREMA</t>
  </si>
  <si>
    <t>Nabava, doprema i ugradnja  tlačne membranske posude i prateće opreme.  Tlačna membranska posuda za vodu se izrađuje u vertikalnoj izvedbi od pocinčanog čeličnog lima, komplet s manometrom mjernog područja 0…10 bar, sigurnosnim ventilom, donjom navojnim priključkom 3/4' (DN20) za ulaz/izlaz/ispuštanje vode te bočnim priključkom u gornjoj zoni tlačne posude za njeno punjenje komprimiranim zrakom. Antikorozivna zaštita kao u napomeni ovog troškovnika.</t>
  </si>
  <si>
    <t>Tlačna posuda se kompletira s armaturom i sigurnosnom opremom PN10. Komplet čini:</t>
  </si>
  <si>
    <t>·     sigurnosni ventil</t>
  </si>
  <si>
    <t>·     manometar skale 0…10 bar, kompletirano sa slavinom na nosaču manometra</t>
  </si>
  <si>
    <t>·     odzračni ventil</t>
  </si>
  <si>
    <t>·     ostala potrebna oprema za puni funkcionalni rad uređaja</t>
  </si>
  <si>
    <t>membranski spremnik V=25l</t>
  </si>
  <si>
    <t>dimenzije ca. Ø280x500 mm</t>
  </si>
  <si>
    <t>Nabava, doprema i ugradnja manometara za mjerenje tlaka u sustavu</t>
  </si>
  <si>
    <t>dimenzije: Ø100, 10bar, priključak Ø1/2"</t>
  </si>
  <si>
    <t>Nabava, doprema i ugradnja elektromagnetskog mjerača protoka dimenzija DN100 PN10.  Mjerač se kompletira s elektroničkim mjernim sklopom i kablovima na vezi mjerač- mjerni sklop do glavnog el. ormara.
Maksimalni radni tlak: 16.0  bar, medij: pitka voda temperature do 30°C, udaljenost glavnog el. ormara do 30 m, napajanje 220 V±10%, 50 Hz, strujni izlaz 4-20 mA.
Opseg isporuke:
Indukcijski osjetnik protoka (1 kom.), normalizator signala s ugrađenim pokaznim instrumentom trenutnog protoka i ukupne  količine (1 kom.), potrebni kablovi za spoj na glavni elektro-ormar odgovarajuće duljine te ostala oprema za ugradnju.</t>
  </si>
  <si>
    <t>TEHNIČKE KARAKTERISTIKE:
• dimenzije DN100 PN10
• Kompaktna izvedba
• stupanj zaštite IP67sa mikroprocerskom samokontrolom ispravnosti rada,
• napajanje 220V, 50 Hz
• dozvoljena temp. medija 10 do 30°C</t>
  </si>
  <si>
    <t>Nabava, doprema i ugradnja poklopca crpne stanice koji  se izrađuju iz INOX-a V2A(AISI304) s obvezatnim jetkanjem u kupelji te naknadnom pasivizacijom čime se osigurava dodatna trajnost i antikorozijsko djelovanje. Komplet s okvirom, ljepljivom gumenom trakom dim 30/5 mm za osiguranje jednolikog nalijeganja te vodo i plinotijesnosti, bravicom s univerzalnim ključem, zategom protiv nekontroliranog zatvaranja otvorenog poklopca, s odzrakama DN150 ili bez (zavisno o potrebi), s ventilacijskom kapom i zaštitnom mrežicom protiv ulaska kukaca te svim ostalim priborom potrebnim za ugradnju.</t>
  </si>
  <si>
    <t xml:space="preserve">jednodijelni INOX poklopac dimenzija 600x600 mm </t>
  </si>
  <si>
    <t>dvodijelni INOX poklopac dimenzija 2000x1000 mm sa srednjom demontažnom prečkom</t>
  </si>
  <si>
    <t>OSTALO</t>
  </si>
  <si>
    <t>Nabava, doprema i ugradnja brtvenog elementa za podore cijevi (inox ili plastika) kroz armiranobetonski zid ili pod. Brtveni element se ugrađuje u postojećem zidu u otvoru izbušenom krunskom pilom a u novom zidu u uložak od inox cijevi sa zidnom prirubnicom ili sa okruglim papirnatim kalupom koji se ugrađuje tijekom betoniranja.
Brtveni element je izrađen od EPDM gume i inoxa AISI 316 a unutar elementa se nalaze listići čijim uklanjanjem se otvor brtvenog elementa prilagođava promjeru cijevi.  Nakon ugradnje cijevi brtveni element se priteže vijcima koji su integrirani u brtveni element. Brtveni element se isporučuje zajedno sa mazivom za instalaciju. 
Otvor za ugradnu brtvenog elementa mora biti promjera prema uputama proizvođača.</t>
  </si>
  <si>
    <t>Ø252/Ø114.3</t>
  </si>
  <si>
    <t xml:space="preserve">Nabava, doprema i ugradnja sitnog pomoćnog i montažnog materijala i pribora (dodatni energent i materijal za zavarivanje, brtve,  vijci i matice, tiplovi, obujmice, tuljci za izolaciju vijaka i matica kod spajanja fazona iz različitih metalnih materijala i ostala standardna roba potrebna za ugradbu). </t>
  </si>
  <si>
    <t xml:space="preserve">NAPOMENA: Završni obračun stavke prema dokazima o stvarnom utrošku što potvrđuje nadzorni inženjer.                      </t>
  </si>
  <si>
    <t>Tlačna proba kompletne instalacije tlakom 10.0 bar u trajanju 4 sata</t>
  </si>
  <si>
    <t>Puštanje u pogon u nazočnosti isporučitelja opreme ili ovlaštenog servisera, podešavanje automatike i ostale potrebne radnje do pune funkcionalnosti crpne stanice.</t>
  </si>
  <si>
    <t>NAPOMENA: Završni obračun stavke prema dokazima o stvarnom utrošku isporučitelja opreme ili ovlaštenog servisera što potvrđuje nadzorni inženjer</t>
  </si>
  <si>
    <t>Izrada radioničkih nacrta potrebnih pozicija u skladu s tehnologijom izvođača.</t>
  </si>
  <si>
    <t>Izrada detaljnih uputa za rad i održavanje postrojenja s tehnološkom shemom te izrada natpisnih pločica.</t>
  </si>
  <si>
    <t>Transport materijala, alata i opreme na gradilište, te povrat materijala i alata s gradilišta.</t>
  </si>
  <si>
    <t>Ishodovanje potrebne atestne dokumentacije od ovlaštene
tvrtke.</t>
  </si>
  <si>
    <t>Vrsta radova</t>
  </si>
  <si>
    <t>Ukupna cijena 
(EUR bez PDV-a)</t>
  </si>
  <si>
    <t>SVEUKUPNO (bez PDV-a):</t>
  </si>
  <si>
    <t>PDV (25%):</t>
  </si>
  <si>
    <t>SVEUKUPNO (sa PDV-om):</t>
  </si>
  <si>
    <t>Broj</t>
  </si>
  <si>
    <t>Opis</t>
  </si>
  <si>
    <t>Jedinica mjere</t>
  </si>
  <si>
    <t>Količina</t>
  </si>
  <si>
    <t>Jedinična cijena</t>
  </si>
  <si>
    <t>Ukupna cijena</t>
  </si>
  <si>
    <t>A.1</t>
  </si>
  <si>
    <t>Pripremni radovi za stavljanje gradilišta u funkciju i omogućavanje početka izvedbe radova, konzerviranje gradilišta i mobilizacija/demobilizacija.
Transport gradilišne opreme (kontejnera, strojeva i alata) na gradilište i obrnuto po završetku radova. Stavljanje u funkciju sve gradilišne opreme i strojeva te održavanje istih u stanju funkcionalnosti za vrijeme izvođenja radova. Osiguranje sanitarno higijenskih uvjeta za vrijeme gradnje, eventualno osiguranje priključka za električnu energiju ili agregat te svih ostalih priključaka potrebnih za normalno funkcioniranje radova na gradilištu. Postavljanje znakova upozorenja o obaveznom korištenju osobnih sredstava zaštite na radu, zatim postavljanje znakova upozorenja koji proizlaze iz elaborata zaštite na radu, zabrani pristupa nezaposlenim osobama, kao i sve ostale radnje koje su nužno potrebne za nesmetano funkcioniranje gradilišta sukladno Zakonu o gradnji. Stavka obuhvaća  sva potrebna konzerviranja gradilišta, mobilizacije i demobilizacije.
Obračun po kompletu izvršenih radova po gradilištu.</t>
  </si>
  <si>
    <t>A.2</t>
  </si>
  <si>
    <t>A.3</t>
  </si>
  <si>
    <t>A.4</t>
  </si>
  <si>
    <t>A.5</t>
  </si>
  <si>
    <t>Izrada elaborata privremene regulacije prometa.
Stavka obuhvaća sve potrebne terenske i uredske radove za izradu elaborata.
Elaborat prometnog rješenja izraditi u minimalno četiri (4) tiskana i dva (2) digitalna primjerka te ih predati Naručitelju i Inženjeru (svakome po 1 digitalni i 2 tiskana primjerka) na koje je Izvođač dužan ishoditi odobrenje od Inženjera i Naručitelja prije početka radova.
Prije početka radova jedan (dodatni) primjerak elaborata dostaviti nadležnoj upravi za ceste i ishoditi suglasnost.
Obračun po kompletu izrađenog i odobrenog elaborata privremene regulacije prometa.</t>
  </si>
  <si>
    <t>A.6</t>
  </si>
  <si>
    <t>Privremena regulacija prometa.
Privremena regulacija prometa, postavljanje prometnih znakova i signalizacije te održavanje iste za vrijeme izvođenja radova u blizini prometnica, pješačkih i biciklističkih staza, sve sukladno elaboratu privremene regulacije prometa. 
Stavkom je obuhvaćeno i uklanjanje svih prometnih znakova i signalizacije po završetku radova.
Obračun po kompletno izvršenim radovima privremene regulacije prometa.</t>
  </si>
  <si>
    <t>A.7</t>
  </si>
  <si>
    <t>Ishođenje suglasnosti za prekop javne površine.
Ishođenje suglasnosti za prekop javne površine na osnovu elaborata privremene regulacije prometa, plana izvođenja radova, građevinske dozvole, glavnog i izvedbenog projekta.
Izvođač treba ishoditi dozvolu za prekop javne površine od nadležnog upravitelja prometnice ( HC, ŽUC, Grad ili dr.) na kojoj se izvode radovi te po potrebi, podmiriti naknade za izdavanje istih.
Obračun po kompletu svih ishođenih suglasnosti.</t>
  </si>
  <si>
    <t>A.8</t>
  </si>
  <si>
    <t>Terensko lociranje i označavanje mjesta poznatih trasa instalacija.
Lociranje i označavanje mjesta poznatih trasa instalacija kao što su vodovod, električni i HT kablovi, kanalizacija i sličnih obavlja se prema situaciji, uzdužnom profilu i podacima odgovornih osoba nadležnih službi pripadajućih instalacija.
Stavka obuhvaća sve cjevovode (uključivo kućni priključci) te objekte na trasi.
Stavka se izvodi uz prisustvo predstavnika nadležnih komunalnih službi, Izvođača radova i Nadzornog Inženjera.
Troškove sanacije oštećenja postojećih instalacija snosi Izvođač radova.
Stavka obuhvaća i pregled trase uređajem za traženje instalacija prije početka radova uz označavanje pozicije instalacija u situacijskom i visinskom smislu.
Obračun po kompletno izvedenim radovima lociranja i označavanja na gradilištu.</t>
  </si>
  <si>
    <t>A.9</t>
  </si>
  <si>
    <t>A.10</t>
  </si>
  <si>
    <t>A.11</t>
  </si>
  <si>
    <t>Izrada Plana izvođenja radova za cjelokupne radove.
Stavka uključuje izradu plana izvođenja radova za cijelo gradilište obuhvaćeno predmetnim troškovnikom.
Sadržaj Plana izvođenja radova će biti u skladu s Dodatkom IV. Pravilnika o zaštiti na radu na privremenim gradilištima (NN 48/18). Izvođač će angažirati ovlaštenog koordinatora zaštite na radu u fazi izrade projekta (s položenim stručnim ispitom za obavljanje poslova koordinatora zaštite na radu) te će prije uspostave ijednog  gradilišta izraditi Plan izvođenja radova te ga dostaviti Naručitelju i Inženjeru najkasnije 15 dana prije početka izvođenja radova.
Plan izvođenja radova mora obuhvatiti i dinamički plan izvođenja radova na način da definira planirani početak i dovršetak izvođenja pojedinih trasa cjevovoda (na razini pojedinih dionica ili grupe dionica).
Svaka promjena na gradilištu koja može utjecati na sigurnost i zdravlje radnika, mora biti unesena u Plan izvođenja radova.
Također, Izvođač će u pogledu Plana izvođenja radova poštivati naloge koordinatora II, imenovanog od strane Naručitelja, o potrebi izrade usklađenja plana izvođenja radova sa svim promjenama na gradilištu, što je također obuhvaćeno ovom stavkom.
Svaku verziju plana izvođenja radova izraditi za svako od gradilišta  Izvođač će izraditi u kompletu: tri (3) tiskana primjerka i 1 digitalna kopija; te po jedan komplet predati Inženjeru i Naručitelju.
Obračun po kompletu izrađenog i od Nadzornog Inženjera i Naručitelja usvojenog Plana izvođenja radova.</t>
  </si>
  <si>
    <t>A.12</t>
  </si>
  <si>
    <t>Izrada fotodokumentacije postojećeg stanja predviđene trase sustava odvodnje i/ili vodoopskrbe,  mikrolokacije svake pojedine crpne i/ili stanice za podizanje tlaka  prije početka radova i završnog stanja nakon izvedbe radova.
Fotodokumentaciju je potrebno detaljno izraditi na cijeloj trasi gradilišta cjevovoda.
Pri izvođenju radova navedenih ovom stavkom, potrebno je obratiti pozornost na nekretnine neposredno uz trase, potporne ili ogradne zidove, ograde, križanja s postojećim instalacijama te izvedbu polaganja istih, karakteristične detalje objekata koji se ruše/obnavljaju i sl. 
Fotodokumentacija se predaje Naručitelju u dva (2) uvezana primjerka i jedan (1) primjerak u digitalnom obliku na CD-u.
Obračun po kompletu izražene fotodokumentacije.</t>
  </si>
  <si>
    <t>A.13</t>
  </si>
  <si>
    <t>Izrada snimke izvedenog stanja na gradilištima sustava odvodnje i/ili vodoopskrbe te crpnih i stanica za podizanje tlaka, uključno sa kućnim priključcima (pripreme/rekonstrukcija).
Stavkom je obuhvaćeno snimanje položaja gravitacijskih kolektora, tlačnih cjevovoda te crpnih i  stanica za podizanje tlaka, priprema za kućne priključke, lokacije postojećih kućnih priključaka (rekonstrukcija), dubine cijevi te položaj okana.
Snimanje cjevovoda mora se izvoditi dok je cjevovod još vidljiv (nezatrpan), odnosno nakon uspješno provedenih tlačnih proba i ispitivanja vodonepropusnosti.
Snimak mora sadržavati i sve druge instalacije u blizini kolektora s geodetskim naznakama udaljenosti.
Sve mora biti vezano na državni koordinatni sustav i visinsku izmjeru.
U radove stavke uključeno je snimanje priključaka kanalizacije i vodoopskrbe.
Cijena stavke sadrži sve terenske i uredske radove, situacijski plan trase u odgovarajućem mjerilu s naznačenim kotama terena i kotama nivelete okana te izradu položajnih skica lomnih točaka.
Snimak izvedenog stanja mora biti izrađen prema važećim zakonima i pravilnicima te pogodan za evidentiranje izgrađenih građevina u katastarskom operatu.
Predaja dokumentacije u tiskanom (3 primjerka) i digitalnom obliku (2 medija-CD/DVD).
Obračun po kompletu izrađenih snimki na gradilištu.</t>
  </si>
  <si>
    <t>Izrada Projekta izvedenog stanja.
Nužan sadržaj Projekta izvedenog stanja:
- Sve izmjene i dopune na građevinama (tlačni cjevovodi, gravitacijski kolektori, crpne i stanice za podizanje tlaka, ostali objekti na trasi koji su predmet Projekta) koje su se dogodile tijekom gradnje u odnosu na Glavni i Izvedbeni projekt
- Situacijski plan trase cjevovoda i objekata u MJ 1:1000 (ili prikladno mjerilo katastra)
- Sve izvedene trase cjevovoda (uključeni i priključci) u vidu uzdužnih profila (kote nivelete i terena, dna rova, položaj i dubina cijevi te okana te položaj i skicu lomnih  točaka cjevovoda), poprečnih presjeka, izvedbenih detalja i radioničkih nacrta sa svim objektima na mreži uz opis svih parametara i funkcije izvedenih vodova prema Glavnom i Izvedbenom projektu.
Svako zasunsko okno, uz grafički (montažerski) nacrt u .dwg formatu, mora imati i fotografije (sferne i usmjerene) u .jpg formatu, na kojima će jasno biti vidljiv sav ugrađeni vodovodni material. Uz zasunska okna, za potrebe unosa u GIS, dostaviti i fotografije hidranata, vodomjernih okana te priključnih kapa na način da se prikaže i položaj (okruženje) elementa vodoopskrbe, radi lakšeg lociranja u prostoru.  Projektom izvedenog stanja trebaju biti obuhvaćene i sve izmjene i dopune u odnosu na glavni i izvedbeni projekt.
Projekt izvedenog stanja mora se kompletno napraviti u tri (3) zasebna uvezana tiskana primjerka i u jednoj (1) digitalnoj kopiji.
Projekt dostaviti Naručitelju kao digitalnu geodetsku snimku u dwg formatu na CD-u, nakon završetka radova, a prije tehničkog pregleda.
Obračun po kompletu izrađenog projekta.</t>
  </si>
  <si>
    <t>- montažno okno Ø1000 mm</t>
  </si>
  <si>
    <t>- montažno okno Ø600 mm</t>
  </si>
  <si>
    <r>
      <t>m</t>
    </r>
    <r>
      <rPr>
        <vertAlign val="superscript"/>
        <sz val="10"/>
        <rFont val="Calibri"/>
        <family val="2"/>
        <charset val="238"/>
      </rPr>
      <t>2</t>
    </r>
  </si>
  <si>
    <r>
      <t>m</t>
    </r>
    <r>
      <rPr>
        <vertAlign val="superscript"/>
        <sz val="10"/>
        <rFont val="Calibri"/>
        <family val="2"/>
        <charset val="238"/>
      </rPr>
      <t>3</t>
    </r>
  </si>
  <si>
    <r>
      <t>redne stazaljke 10 mm</t>
    </r>
    <r>
      <rPr>
        <vertAlign val="superscript"/>
        <sz val="10"/>
        <rFont val="Calibri"/>
        <family val="2"/>
        <charset val="238"/>
      </rPr>
      <t>2</t>
    </r>
  </si>
  <si>
    <r>
      <t>redne stazaljke 2,5 mm</t>
    </r>
    <r>
      <rPr>
        <vertAlign val="superscript"/>
        <sz val="10"/>
        <rFont val="Calibri"/>
        <family val="2"/>
        <charset val="238"/>
      </rPr>
      <t>2</t>
    </r>
  </si>
  <si>
    <r>
      <t xml:space="preserve">     NYY 5x10 mm</t>
    </r>
    <r>
      <rPr>
        <vertAlign val="superscript"/>
        <sz val="10"/>
        <rFont val="Calibri"/>
        <family val="2"/>
        <charset val="238"/>
      </rPr>
      <t>2</t>
    </r>
  </si>
  <si>
    <r>
      <t xml:space="preserve">     NYY 3x2,5 mm</t>
    </r>
    <r>
      <rPr>
        <vertAlign val="superscript"/>
        <sz val="10"/>
        <rFont val="Calibri"/>
        <family val="2"/>
        <charset val="238"/>
      </rPr>
      <t>2</t>
    </r>
  </si>
  <si>
    <r>
      <t xml:space="preserve">     YSLCY 4x1,5 mm</t>
    </r>
    <r>
      <rPr>
        <vertAlign val="superscript"/>
        <sz val="10"/>
        <rFont val="Calibri"/>
        <family val="2"/>
        <charset val="238"/>
      </rPr>
      <t>2</t>
    </r>
  </si>
  <si>
    <r>
      <t xml:space="preserve">     NYY 3x1,5 mm</t>
    </r>
    <r>
      <rPr>
        <vertAlign val="superscript"/>
        <sz val="10"/>
        <rFont val="Calibri"/>
        <family val="2"/>
        <charset val="238"/>
      </rPr>
      <t>2</t>
    </r>
  </si>
  <si>
    <r>
      <t xml:space="preserve">     H07V-K (ž/z) 1x16 mm</t>
    </r>
    <r>
      <rPr>
        <vertAlign val="superscript"/>
        <sz val="10"/>
        <rFont val="Calibri"/>
        <family val="2"/>
        <charset val="238"/>
      </rPr>
      <t>2</t>
    </r>
  </si>
  <si>
    <r>
      <t xml:space="preserve">     H07V-K (ž/z) 1x10 mm</t>
    </r>
    <r>
      <rPr>
        <vertAlign val="superscript"/>
        <sz val="10"/>
        <rFont val="Calibri"/>
        <family val="2"/>
        <charset val="238"/>
      </rPr>
      <t>2</t>
    </r>
  </si>
  <si>
    <r>
      <t>dobava i polaganje voda H07V-K (ž/z) 1x6mm</t>
    </r>
    <r>
      <rPr>
        <vertAlign val="superscript"/>
        <sz val="10"/>
        <rFont val="Calibri"/>
        <family val="2"/>
        <charset val="238"/>
      </rPr>
      <t>2</t>
    </r>
  </si>
  <si>
    <r>
      <t>ventilator s filterom, IP54, 230V / 19W / 44m</t>
    </r>
    <r>
      <rPr>
        <vertAlign val="superscript"/>
        <sz val="10"/>
        <rFont val="Calibri"/>
        <family val="2"/>
        <charset val="238"/>
      </rPr>
      <t>3</t>
    </r>
    <r>
      <rPr>
        <sz val="10"/>
        <rFont val="Calibri"/>
        <family val="2"/>
        <charset val="238"/>
      </rPr>
      <t>h</t>
    </r>
  </si>
  <si>
    <r>
      <t>termostat za grijač, 0-60</t>
    </r>
    <r>
      <rPr>
        <vertAlign val="superscript"/>
        <sz val="10"/>
        <rFont val="Calibri"/>
        <family val="2"/>
        <charset val="238"/>
      </rPr>
      <t>◦</t>
    </r>
    <r>
      <rPr>
        <sz val="10"/>
        <rFont val="Calibri"/>
        <family val="2"/>
        <charset val="238"/>
      </rPr>
      <t>C, NC</t>
    </r>
  </si>
  <si>
    <r>
      <t>termostat za grijač, 0-60</t>
    </r>
    <r>
      <rPr>
        <vertAlign val="superscript"/>
        <sz val="10"/>
        <rFont val="Calibri"/>
        <family val="2"/>
        <charset val="238"/>
      </rPr>
      <t>◦</t>
    </r>
    <r>
      <rPr>
        <sz val="10"/>
        <rFont val="Calibri"/>
        <family val="2"/>
        <charset val="238"/>
      </rPr>
      <t>C, NO</t>
    </r>
  </si>
  <si>
    <t>A OPĆE STAVKE</t>
  </si>
  <si>
    <t>B GRAĐEVINSKI RADOVI</t>
  </si>
  <si>
    <t>C STROJARSKI RADOVI</t>
  </si>
  <si>
    <t>D ELEKTROTEHNIČKI RADOVI</t>
  </si>
  <si>
    <t>B.1</t>
  </si>
  <si>
    <t>B.2</t>
  </si>
  <si>
    <t>B.3</t>
  </si>
  <si>
    <t>B.4</t>
  </si>
  <si>
    <t>B.5</t>
  </si>
  <si>
    <t>B.6</t>
  </si>
  <si>
    <t>B.7</t>
  </si>
  <si>
    <t>B.8</t>
  </si>
  <si>
    <t>B.9</t>
  </si>
  <si>
    <t>B.2.3.1</t>
  </si>
  <si>
    <t>B.2.3.2</t>
  </si>
  <si>
    <t>B.2.5.1</t>
  </si>
  <si>
    <t>B.2.5.2</t>
  </si>
  <si>
    <t>B.2.6.1</t>
  </si>
  <si>
    <t>B.2.6.2</t>
  </si>
  <si>
    <t>B.2.7.1</t>
  </si>
  <si>
    <t>B.2.7.2</t>
  </si>
  <si>
    <t>B.4.1.1</t>
  </si>
  <si>
    <t>B.4.1.2</t>
  </si>
  <si>
    <t>B.4.1.3</t>
  </si>
  <si>
    <t>B.4.1.4</t>
  </si>
  <si>
    <t>B.4.1.5</t>
  </si>
  <si>
    <t>B.4.1.5.1</t>
  </si>
  <si>
    <t>B.4.1.5.2</t>
  </si>
  <si>
    <t>B.4.1.6</t>
  </si>
  <si>
    <t>B.4.1.7</t>
  </si>
  <si>
    <t>B.4.1.8</t>
  </si>
  <si>
    <t>B.4.1.9</t>
  </si>
  <si>
    <t>B.4.1.10</t>
  </si>
  <si>
    <t>B.4.1.11</t>
  </si>
  <si>
    <t>B.4.2.1</t>
  </si>
  <si>
    <t>B.4.2.2</t>
  </si>
  <si>
    <t>B.4.2.3</t>
  </si>
  <si>
    <t>B.4.2.4</t>
  </si>
  <si>
    <t>B.4.2.5</t>
  </si>
  <si>
    <t>B.4.2.5.1</t>
  </si>
  <si>
    <t>B.4.2.5.2</t>
  </si>
  <si>
    <t>B.4.2.6</t>
  </si>
  <si>
    <t>B.4.2.7</t>
  </si>
  <si>
    <t>B.4.2.8</t>
  </si>
  <si>
    <t>B.4.2.9</t>
  </si>
  <si>
    <t>B.4.2.11</t>
  </si>
  <si>
    <t>B.5.1.1.1</t>
  </si>
  <si>
    <t>B.5.1.1.2</t>
  </si>
  <si>
    <t>B.5.1.2.1</t>
  </si>
  <si>
    <t>B.5.1.2.2</t>
  </si>
  <si>
    <t>B.5.2.1.1</t>
  </si>
  <si>
    <t>B.5.2.1.2</t>
  </si>
  <si>
    <t>B.5.2.1.3</t>
  </si>
  <si>
    <t>B.5.2.1.4</t>
  </si>
  <si>
    <t>B.5.2.1.5</t>
  </si>
  <si>
    <t>B.5.2.1.6</t>
  </si>
  <si>
    <t>B.5.2.1.7</t>
  </si>
  <si>
    <t>B.5.2.1.8</t>
  </si>
  <si>
    <t>B.5.2.1.9</t>
  </si>
  <si>
    <t>B.5.2.1.10</t>
  </si>
  <si>
    <t>B.5.2.1.11</t>
  </si>
  <si>
    <t>B.5.2.1.12</t>
  </si>
  <si>
    <t>B.5.2.1.13</t>
  </si>
  <si>
    <t>B.5.2.1.14</t>
  </si>
  <si>
    <t>B.5.2.1.15</t>
  </si>
  <si>
    <t>B.5.2.1.16</t>
  </si>
  <si>
    <t>B.5.2.1.17</t>
  </si>
  <si>
    <t>B.5.2.1.18</t>
  </si>
  <si>
    <t>B.5.2.1.19</t>
  </si>
  <si>
    <t>B.5.2.1.20</t>
  </si>
  <si>
    <t>B.5.2.1.21</t>
  </si>
  <si>
    <t>B.5.2.1.22</t>
  </si>
  <si>
    <t>B.5.2.1.23</t>
  </si>
  <si>
    <t>B.5.2.2.1</t>
  </si>
  <si>
    <t>B.5.2.2.2</t>
  </si>
  <si>
    <t>B.5.2.2.3</t>
  </si>
  <si>
    <t>B.5.2.2.4</t>
  </si>
  <si>
    <t>B.5.2.2.5</t>
  </si>
  <si>
    <t>B.5.2.2.6</t>
  </si>
  <si>
    <t>B.5.2.2.7</t>
  </si>
  <si>
    <t>B.5.2.2.8</t>
  </si>
  <si>
    <t>B.5.2.2.9</t>
  </si>
  <si>
    <t>B.5.2.2.10</t>
  </si>
  <si>
    <t>B.5.2.2.11</t>
  </si>
  <si>
    <t>B.5.2.2.12</t>
  </si>
  <si>
    <t>B.5.2.2.13</t>
  </si>
  <si>
    <t>B.5.2.2.14</t>
  </si>
  <si>
    <t>B.5.2.2.15</t>
  </si>
  <si>
    <t>B.5.2.2.16</t>
  </si>
  <si>
    <t>B.5.2.2.17</t>
  </si>
  <si>
    <t>B.5.2.2.18</t>
  </si>
  <si>
    <t>B.5.3.1.1</t>
  </si>
  <si>
    <t>B.5.3.1.2</t>
  </si>
  <si>
    <t>B.5.3.2.1</t>
  </si>
  <si>
    <t>B.5.3.2.2</t>
  </si>
  <si>
    <t>B.6.1.1</t>
  </si>
  <si>
    <t>B.6.1.1.1</t>
  </si>
  <si>
    <t>B.6.1.2</t>
  </si>
  <si>
    <t>B.6.1.2.1</t>
  </si>
  <si>
    <t>B.6.2.2</t>
  </si>
  <si>
    <t>B.7.1.1</t>
  </si>
  <si>
    <t>B.7.1.2</t>
  </si>
  <si>
    <t>B.7.2.2</t>
  </si>
  <si>
    <t>B.8.1.1</t>
  </si>
  <si>
    <t>B.8.1.2</t>
  </si>
  <si>
    <t>B.8.2.1</t>
  </si>
  <si>
    <t>B.8.2.2</t>
  </si>
  <si>
    <t>B.8.3.1</t>
  </si>
  <si>
    <t>Radovi i materijali na prespajanju cjevovoda na postojeću mrežu koji se izvode isključivo uz odobrenje i suglasnost komunalnog poduzeća. U jediničnu cijenu sata prespajanja uključena je cijena rada ekipe (4-6 ljudi + svi potrebni strojevi) te sve potrebne radnje u svezi s prespajanjem, rad muljne crpke za potrebe izbacivanja vode iz rova. Obračunava se po stvarno utrošenim satima ekipe.</t>
  </si>
  <si>
    <t>Nabava, doprema i ugradnja kružnih  podložnih ploča za ugradnju lijevano željeznih uličnih kapa iznad ugradbenih garnitura zasuna. 
Obračun po komadu ugrađene podložne ploče.</t>
  </si>
  <si>
    <r>
      <t xml:space="preserve">Nabava i doprema
</t>
    </r>
    <r>
      <rPr>
        <sz val="10"/>
        <rFont val="Calibri"/>
        <family val="2"/>
        <charset val="238"/>
      </rPr>
      <t>U cijenu je uključena nabava sveg potrebnog spojnog i brtvenog materijala.</t>
    </r>
  </si>
  <si>
    <t>PEHD cijevi DN 110</t>
  </si>
  <si>
    <t>PEHD cijevi DN 90</t>
  </si>
  <si>
    <r>
      <t xml:space="preserve">Ugradnja
</t>
    </r>
    <r>
      <rPr>
        <sz val="10"/>
        <rFont val="Calibri"/>
        <family val="2"/>
        <charset val="238"/>
      </rPr>
      <t>U cijenu je uključeno razvoženje, spuštanje u rov i ugradnja.</t>
    </r>
  </si>
  <si>
    <r>
      <rPr>
        <u/>
        <sz val="10"/>
        <rFont val="Calibri"/>
        <family val="2"/>
        <charset val="238"/>
      </rPr>
      <t>Ugradnja</t>
    </r>
    <r>
      <rPr>
        <sz val="10"/>
        <rFont val="Calibri"/>
        <family val="2"/>
        <charset val="238"/>
      </rPr>
      <t xml:space="preserve">
U cijenu je uključeno raznošenje i spuštanje u rov. Fazonski komadi ugrađuju se prema montažnim nacrtima. Obračun prema komadu montiranih PE fazona.</t>
    </r>
  </si>
  <si>
    <t>PVC cijevi DN 250</t>
  </si>
  <si>
    <t xml:space="preserve">Završno brtvljenje zaštitne čelične cijevi na oba kraja bitumeniziranom kudeljom i zaštitnom gumenom navlakom učvršćenom s odgovarajućim obujmicama na zaštitnu i radnu cjev (tzv. „Z“ brtva). Stavka obuhvaća nabavu, dopremu, razvoženje, raznošenje duž trase i ugradnju.
Obračun po kom montirane brtve.  </t>
  </si>
  <si>
    <t xml:space="preserve">Nabava, doprema i ugradnja koncentričnih izolatora za uvlačenje vodovodnih i kanalizacijskih cijevi u zaštitnu cijev. Izolator ugraditi prema preporuci proizvođača.
Obračun po kom montiranog izolatora.  </t>
  </si>
  <si>
    <t>B.9.1</t>
  </si>
  <si>
    <t>B.9.2</t>
  </si>
  <si>
    <t>B.8.3</t>
  </si>
  <si>
    <t>B.8.2</t>
  </si>
  <si>
    <t>B.8.1</t>
  </si>
  <si>
    <t>B.6.4</t>
  </si>
  <si>
    <t>B.6.3</t>
  </si>
  <si>
    <t>B.6.2.1</t>
  </si>
  <si>
    <t>B.5.6</t>
  </si>
  <si>
    <t>B.5.5</t>
  </si>
  <si>
    <t>B.5.4</t>
  </si>
  <si>
    <t>B.5.3.2</t>
  </si>
  <si>
    <t>B.5.3</t>
  </si>
  <si>
    <t>B.5.2.2</t>
  </si>
  <si>
    <t>B.5.2.1</t>
  </si>
  <si>
    <t>B.5.1.2</t>
  </si>
  <si>
    <t>B.5.1.1</t>
  </si>
  <si>
    <t>B.4.5</t>
  </si>
  <si>
    <t>B.4.4</t>
  </si>
  <si>
    <t>B.4.3</t>
  </si>
  <si>
    <t>B.4.2</t>
  </si>
  <si>
    <t>B.4.1</t>
  </si>
  <si>
    <t>B.2.10</t>
  </si>
  <si>
    <t>B.2.9</t>
  </si>
  <si>
    <t>B.2.8</t>
  </si>
  <si>
    <t>B.2.7</t>
  </si>
  <si>
    <t>B.2.6</t>
  </si>
  <si>
    <t>B.2.5</t>
  </si>
  <si>
    <t>B.2.4</t>
  </si>
  <si>
    <t>B.2.3</t>
  </si>
  <si>
    <t>B.2.2</t>
  </si>
  <si>
    <t>B.2.1</t>
  </si>
  <si>
    <t>B.1.4</t>
  </si>
  <si>
    <t>B.1.3</t>
  </si>
  <si>
    <t>B.1.2</t>
  </si>
  <si>
    <t>B.1.1</t>
  </si>
  <si>
    <t>Obračun radova provodi se prema tehničkim normativima i njihovim dopunama. Za slučaj da opis pojedinih radova u troškovniku po mišljenju izvoditelja ili bilo kojeg drugog sudionika u gradnji nije potpun, izvođač je dužan izvesti radove prema pravilima struke uz konzultaciju projektanta koji je jedini mjerodavan tumačiti dijelove svog projekta.
Izvođač u potpunosti odgovara za ispravnost izvršene isporuke i odgovoran je za eventualno loš rad ili kvalitetu dobave iz trgovačke mreže ili podizvoditelja.
Izvođač je dužan posjedovati potrebne certifikate za sve materijale i opremu koju ugrađuje u pojedini objekt, a prije tehničkog pregleda, svu dokumentaciju mora predati investitoru.
Sve izmjene u projektu, opisu radova i jediničnim cijenama mogu uslijediti samo uz suglasnost projektanta i po odobrenju nadzornog inženjera (investitora). Isto vrijedi i u slučaju pojave bilo kakvih nepredviđenih okolnosti tijekom građenja.
Trošak ispitivanja materijala pada na teret izvođača, tj. smatrat će se da su jediničnom cijenom u danoj ponudi obuhvaćena i navedena ispitivanja.
Izvođač je dužan radove izvesti sukladno projektnoj dokumentaciji, pravilima struke, važećim zakonima, podzakonskim aktima, normama, propisima i uputama proizvođača materijala i opreme.
Jedinične cijene pojedinih stavaka i nabave moraju sadržavati sve naknade za obavljeni rad, kao dostavu na gradilište i ugradnju, uključujući horizontalni i vertikalni prijenos.
U jediničnim cijenama su sadržani i svi sporedni radovi kao na primjer:
• izmjera potrebna za obračun
• sav potreban alat
• troškovi ispitivanja materijala, ali samo u slučaju ako je dokazano da izvođač instalacija nije upotrijebio odgovarajući materijal
• odstranjivanje svih otpadaka i smeća s mjesta provedbe radova
• popravke šteta počinjenih nepažnjom na tuđim i vlastitim radovima.
Trošak ispitivanja materijala pada na teret izvođača, tj. smatrat će se da su jediničnom cijenom u danoj ponudi obuhvaćena i navedena ispitivanja.
Izvođač je dužan radove izvesti sukladno projektnoj dokumentaciji, pravilima struke, važećim zakonima, podzakonskim aktima, normama, propisima i uputama proizvođača materijala i opreme.
Navedene stavke uključuju nabavu, dopremu na gradilište te ugradnju specificiranog materijala i opreme. Cijenom je potrebno obuhvatiti svu potrebnu opremu i pribor za ugradnju do potpunog kompletiranja svake pojedine stavke.
S obzirom na grube uvjete u kojima će cjevovodi i ostala oprema unutar crpne stanice i pratećih građevina funkcionirati, a koje karakterizira stalna izloženost vlazi iz zraka i kondenzatu, potrebno je primjeniti sustav zaštite Č. površina za sredine s agresivnim atmosferskim uvjetima što obuhvaća EPOXY premaze osnovnih i pokrivnih slojeva ukupne debljine min. 250 μm. Sav antikorozijski materijal mora imati certifikat za pitku vodu. Ova napomena NE odnosi se na dijelove instalacija i konstrukcije izrađene od nehrđajućeg čelika.
Sve cijevi, armatura i dr. nazivnog tlaka pruirubnice PN10 kako bi se zadržao raspored i broj rupa za vijke te omogućila montaža svih specificiranih dijelova.</t>
  </si>
  <si>
    <t>C.1</t>
  </si>
  <si>
    <t>C.1.1</t>
  </si>
  <si>
    <t>C.2</t>
  </si>
  <si>
    <t>C.2.1</t>
  </si>
  <si>
    <t>C.2.2</t>
  </si>
  <si>
    <t>C.2.3</t>
  </si>
  <si>
    <t>C.3</t>
  </si>
  <si>
    <t>C.3.1</t>
  </si>
  <si>
    <t>C.3.2</t>
  </si>
  <si>
    <t>C.3.3</t>
  </si>
  <si>
    <t>C.3.4</t>
  </si>
  <si>
    <t>C.3.5</t>
  </si>
  <si>
    <t>C.3.6</t>
  </si>
  <si>
    <t>C.3.7</t>
  </si>
  <si>
    <t>C.3.8</t>
  </si>
  <si>
    <t>C.3.9</t>
  </si>
  <si>
    <t>C.4</t>
  </si>
  <si>
    <t>C.4.1</t>
  </si>
  <si>
    <t>C.4.2</t>
  </si>
  <si>
    <t>C.4.3</t>
  </si>
  <si>
    <t>C.4.4</t>
  </si>
  <si>
    <t>C.4.4.1</t>
  </si>
  <si>
    <t>C.4.4.2</t>
  </si>
  <si>
    <t>C.5</t>
  </si>
  <si>
    <t>C.5.1</t>
  </si>
  <si>
    <t>C.5.2</t>
  </si>
  <si>
    <t>C.5.3</t>
  </si>
  <si>
    <t>C.5.4</t>
  </si>
  <si>
    <t>C.5.5</t>
  </si>
  <si>
    <t>C.5.6</t>
  </si>
  <si>
    <t>C.5.7</t>
  </si>
  <si>
    <t>C.5.8</t>
  </si>
  <si>
    <t>D.1</t>
  </si>
  <si>
    <t>EL. INSTALACIJA STANICE ZA PODIZANJE TLAKA (SPT)</t>
  </si>
  <si>
    <t>D.1.3.1</t>
  </si>
  <si>
    <t>D.1.3.2</t>
  </si>
  <si>
    <t>D.1.3.3</t>
  </si>
  <si>
    <t>D.1.6.1</t>
  </si>
  <si>
    <t>D.1.6.2</t>
  </si>
  <si>
    <t>D.1.12</t>
  </si>
  <si>
    <t>D.1.13</t>
  </si>
  <si>
    <t>D.1.14</t>
  </si>
  <si>
    <t>D.1.15</t>
  </si>
  <si>
    <t>D.1.16</t>
  </si>
  <si>
    <t>D.1.17</t>
  </si>
  <si>
    <t>D.1.18</t>
  </si>
  <si>
    <t>D.1.19</t>
  </si>
  <si>
    <t>A</t>
  </si>
  <si>
    <t>OPĆE STAVKE</t>
  </si>
  <si>
    <t>Ploče za označavanje gradilišta.
Izrada, doprema i postavljanje ploče kojom se objedinjuje označavanje gradilišta, sukladno Zakonu o gradnji (NN 155/25) te Pravilniku o sadržaju i izgledu ploče kojom se označava gradilište (NN 42/14). Ploče su dimenzije 1,5 x 2,7 m.
Ploča mora biti postavljena na vidljivom mjestu, sigurno utemeljena i otporna na atmosferske uvjete, uz statički proračun dan u Izvedbenom projektu. U slučaju oštećenja ploče, Izvođač će ju zamijeniti o svom trošku. Stavka obuhvaća i održavanje ploče tijekom izvođenja radova, eventualne zamjene u slučaju oštećenja ploče, kao i uklanjanje ploče po završetku izvođenja radova.
Obračun po kompletu postavljenih ploča na gradilište.</t>
  </si>
  <si>
    <t>Uređenje gradilišta. 
Radovi navedeni u stavci odnose se na sva gradilišta obuhvaćena troškovnikom.
Izvođač je dužan urediti te održavati gradilišta za dogovoreni rok trajanja radova sa sljedećim radovima, koji su uračunati u ovu stavku:
- mjesto za skladištenje i rad
- rasvjeta gradilišta
- građevinska struja, građevinska voda, građevinska otpadna voda uklj. razvod i priključni vod
- komunikacijski uređaj
- dnevni boravak, uklj. sanitarni uređaj (prostor)
- skladišni prostor, radionica, natkriveni prostor
- strojevi, uređaji
Gradilište mora biti uređeno sukladno odredbama Zakona o zaštiti na radu (NN 71/14, 118/14, 154/14, 94/18, 96/18) te sukladno elaboratu uređenja gradilišta (obveza izrade od strane Izvođača, uračunato u ovu stavku).
Stavka uključuje prethodno čišćenje i raščišćavanje terena na cijeloj površini ispod buduće građevine, uklanjanje i odvoz otpadnog materijala na trajnu deponiju (lokaciju određuje Izvođač, snosi naknade za deponiranje) te kompletno čišćenje trasa prije početka radova.
Obračun po kompletno izvedenom radu uređenja gradilišta.</t>
  </si>
  <si>
    <t>Izrada Izvedbenog projekta kojem je podloga iskolčenje svih naknadno definiranih okana na terenu, kućnih priključaka, crpnih stanica, kao i trasa postojećih instalacija.
Izvedbeni projekt mora obuhvaćati sve radove na mreži sustava vodoopskrbe i odvodnje.
Izvedbeni projekt treba uskladiti s glavnim projektom i svim nastalim promjenama nakon definiranja kućnih priključaka i pozicija postojećih podzemnih instalacija, definiranim trasama cjevovoda,  kao i odabranom tehnologijom izvođenja što podrazumijeva potrebne izmjene u statičkom proračunu i izradu armaturnih planova, kao i rješavanje detalja tehnologije izvedbe.
U sklopu izvedbenog projekta je potrebno izraditi iskaz svih okana koji je potreban za narudžbu materijala, a sve prema nacrtu iskolčenja koji je u skladu sa izvedbenim projektom.
U slučaju izvođenja crpnih stanica Izvedbeni projekt mora sadržavati i projekt zaštite građevne jame.
Osim prethodno navedenog, Izvedbeni projekt mora obuhvatiti strukovne odrednice građevinarstva, strojarstva i elektrotehnike.
Cijenom obuhvatiti stvarne troškove izrade projektne dokumentacije sa svim potrebnim kasnijim izmjenama i dopunama. 
Obračun po kompletno izrađenom izvedbenom projektu u 3 pisana primjerka i digitalnoj kopiji.</t>
  </si>
  <si>
    <t>Izrada geodetskog elaborata izvedenog stanja linijskih i ostalih građevinskih objekata.
Sustav odvodnje uključuje gravitacijske kolektore, tlačne cjevovode, revizijska i zasunska okna te crpne stanice.
Sustav vodoopskrbe uključuje vodoopskrbne cjevovode, zasunska, muljna i odzračno-dozračna okna, stanice za podizanje tlaka.
U ovoj stavci nužno je koristiti elemente geodetskog snimka izvedenog stanja obračunatog u drugim stavkama.
Stavka uključuje upis izgrađenih građevina sa svim objektima te crpnih i stanica za podizanje tlaka u katastarski operat.
U stavku je uključena i uknjižba u zemljišno-knjižnom odjelu (gruntovnici) prema važećim zakonskim propisima. 
Elaborat dostaviti Naručitelju u dwg formatu na CD-u, te u dva (2) primjerka uvezanog elaborata ovjerenog na katastru, nakon završetka radova, a prije tehničkog pregleda.
Obračun po kompletu izrađenog i predanog elaborata u zadanom broju primjeraka.</t>
  </si>
  <si>
    <t>D.1.2.1</t>
  </si>
  <si>
    <t>D.1.2.2</t>
  </si>
  <si>
    <t>D.1.2.3</t>
  </si>
  <si>
    <t>D.1.2.4</t>
  </si>
  <si>
    <t>D.1.2.5</t>
  </si>
  <si>
    <t>D.1.2.6</t>
  </si>
  <si>
    <t>D.1.2.7</t>
  </si>
  <si>
    <t>D.1.2.8</t>
  </si>
  <si>
    <t>D.1.2.9</t>
  </si>
  <si>
    <t>D.1.2.10</t>
  </si>
  <si>
    <t>D.1.2.11</t>
  </si>
  <si>
    <t>D.1.2.12</t>
  </si>
  <si>
    <t>D.1.2.13</t>
  </si>
  <si>
    <t>D.1.2.14</t>
  </si>
  <si>
    <t>D.1.2.15</t>
  </si>
  <si>
    <t>D.1.2.16</t>
  </si>
  <si>
    <t>D.1.2.17</t>
  </si>
  <si>
    <t>D.1.2.18</t>
  </si>
  <si>
    <t>D.1.2.19</t>
  </si>
  <si>
    <t>D.1.2.20</t>
  </si>
  <si>
    <t>D.1.2.21</t>
  </si>
  <si>
    <t>D.1.2.22</t>
  </si>
  <si>
    <t>D.1.2.23</t>
  </si>
  <si>
    <t>D.1.2.24</t>
  </si>
  <si>
    <t>D.1.2.25</t>
  </si>
  <si>
    <t>D.1.2.26</t>
  </si>
  <si>
    <t>D.1.2.27</t>
  </si>
  <si>
    <t>D.1.2.28</t>
  </si>
  <si>
    <t>D.1.2.29</t>
  </si>
  <si>
    <t>D.1.2.30</t>
  </si>
  <si>
    <t>D.1.2.31</t>
  </si>
  <si>
    <t>D.1.2.32</t>
  </si>
  <si>
    <t>D.1.2.33</t>
  </si>
  <si>
    <t>D.1.2.34</t>
  </si>
  <si>
    <t>D.1.2.35</t>
  </si>
  <si>
    <t>D.1.2.36</t>
  </si>
  <si>
    <t>D.1.2.37</t>
  </si>
  <si>
    <t>D.1.2.38</t>
  </si>
  <si>
    <t>D.1.2.39</t>
  </si>
  <si>
    <t>D.1.2.40</t>
  </si>
  <si>
    <t>D.1.2.41</t>
  </si>
  <si>
    <t>D.1.2.42</t>
  </si>
  <si>
    <t>D.1.6.3</t>
  </si>
  <si>
    <t>D.1.6.4</t>
  </si>
  <si>
    <t>D.1.6.5</t>
  </si>
  <si>
    <t>D.1.6.6</t>
  </si>
  <si>
    <t>D.1.8.1</t>
  </si>
  <si>
    <t>D.1.8.2</t>
  </si>
  <si>
    <t>Iskolčenje trase vodoopskrbnih i kanalizacijskih cjevovoda i stanice za podizanje tlaka. Rad obuhvaća sve radove na obilježavanju i lociranju trase s upisivanjem oznaka i osiguranja te izradu elaborata iskolčenja.
Obračun po m' iskolčene trase.</t>
  </si>
  <si>
    <t>Sječa stabala motornom pilom sa slaganjem na udaljenost 20 m te vađenje korijenja. Točne količine utvrditi će izvođač uz suglasnost s nadzornim inženjerom upisom u građevinski dnevnik.
Obračun po komadu odsječenog stabla.</t>
  </si>
  <si>
    <r>
      <t>Raskopavanje i dovođenje u prvobitno stanje postojećih asfaltnih površina na mjestima gdje se cjevovod polaže ispod parkirališta, kolnih i pješačkih ulaza. Rad obuhvaća obilježavanje širine raskopavanja, strojno zasijecanje asfaltnog kolnika, raskopavanje tucaničke ili šljunčane te odlaganje raskopanog materijala.   Nakon zatrpavanja cjevovoda, izvesti tamponski sloj od drobljenog kamenog materijala, granulacije 0-63 mm, min. debljine 35 cm uz nabijanje do postizanja modula zbijenosti min. 100 MN/m2 mjereno pločom ø 30 cm. Na tamponskom sloju izvesti asfaltni zastor u dva sloja, nosivi sloj od asfalt-betona debljine 6 cm i habajući sloj debljine 4 cm. 
Obračun po m</t>
    </r>
    <r>
      <rPr>
        <vertAlign val="superscript"/>
        <sz val="10"/>
        <rFont val="Calibri"/>
        <family val="2"/>
        <charset val="238"/>
      </rPr>
      <t>2</t>
    </r>
    <r>
      <rPr>
        <sz val="10"/>
        <rFont val="Calibri"/>
        <family val="2"/>
        <charset val="238"/>
      </rPr>
      <t xml:space="preserve"> raskopanog asfalta. </t>
    </r>
  </si>
  <si>
    <r>
      <t>Iskop rova u tlu C kategorije za polaganje cjevovoda od PEHD vodovodnih cijevi profila DN  110 i PVC kanalizacijskih cijevi profila DN 250. Širina rova iznosi od 50 cm do 120 cm, prema normalnom profilu, a prosječna dubina prema uzdužnom profilu. Rov kopati strojno s pravilnim odsjecanjem bočnih strana i dna te utovarom u kamione. Iskop je predviđen strojno i ručno duž cijele trase cjevovoda, a zbog položenih podzemnih instalacija neophodno ga je obavljati pažljivo.  Stavkom je obuhvaćeno i grubo planiranje dna rova. Količine iskopa rova dane su prema priloženoj dokaznici mjera zemljanih radova. Ocjenjeno je da bi se 90 % iskopa izvodilo strojno, a 10 % iskopa ručno. Točan predmjer ručnog i strojnog iskopa određuje nadzorna služba upisom u građevinski dnevnik i evidencijom, obračunom u građevinskoj knjizi. U jediničnu cijenu iskopa zemljanog materijala uračunato je i potrebno snižavanje nivoa podzemne vode odnosno crpljenje prijenosnim crpkama prema potrebi. Naročito obratiti pažnju na širinu i dubinu rova (da bude točno prema nacrtu), tj. da slijedi niveletu iskopa.
Obračun po m</t>
    </r>
    <r>
      <rPr>
        <vertAlign val="superscript"/>
        <sz val="10"/>
        <rFont val="Calibri"/>
        <family val="2"/>
        <charset val="238"/>
      </rPr>
      <t>3</t>
    </r>
    <r>
      <rPr>
        <sz val="10"/>
        <rFont val="Calibri"/>
        <family val="2"/>
        <charset val="238"/>
      </rPr>
      <t xml:space="preserve"> iskopanog materijala.
</t>
    </r>
    <r>
      <rPr>
        <b/>
        <u/>
        <sz val="10"/>
        <rFont val="Calibri"/>
        <family val="2"/>
        <charset val="238"/>
      </rPr>
      <t>ukupno 1624 m3</t>
    </r>
  </si>
  <si>
    <r>
      <t>Nabava, doprema i ugradnja pijeska za izradu posteljice za polaganje cjevovoda, debljine prosječno 10 cm.  Rad obuhvaća nabavu, dopremu, razvoz, ubacivanje i razastiranje pijeska. Podlogu je nužno pravilno razastrti i grubo poravnati za osiguranje pravilnog polaganja cijevi.
Obračun po m</t>
    </r>
    <r>
      <rPr>
        <vertAlign val="superscript"/>
        <sz val="10"/>
        <rFont val="Calibri"/>
        <family val="2"/>
        <charset val="238"/>
      </rPr>
      <t>3</t>
    </r>
    <r>
      <rPr>
        <sz val="10"/>
        <rFont val="Calibri"/>
        <family val="2"/>
        <charset val="238"/>
      </rPr>
      <t xml:space="preserve"> ugrađenog pijeska.</t>
    </r>
  </si>
  <si>
    <r>
      <t>Nabava, doprema i ugradnja pijeska za zatrpavanje rova cjevovoda do visine 20 cm iznad tjemena cijevi. Rad obuhvaća nabavu, dopremu, razvoz, ubacivanje i razastiranje s  hidrauličkim nabijanjem do potpune zbijenosti i to tako da se ne oštete cijevi. Spojeve cijevi ostaviti otvorene do tlačne probe radi provjere spojeva. Radove izvesti strojno i ručno a posebnu pozornost obratiti da se pri zatrpavanju na ubacuju kameni i betonski komadi kako se ne bi oštetile cijevi.
Obračun po m</t>
    </r>
    <r>
      <rPr>
        <vertAlign val="superscript"/>
        <sz val="10"/>
        <rFont val="Calibri"/>
        <family val="2"/>
        <charset val="238"/>
      </rPr>
      <t>3</t>
    </r>
    <r>
      <rPr>
        <sz val="10"/>
        <rFont val="Calibri"/>
        <family val="2"/>
        <charset val="238"/>
      </rPr>
      <t xml:space="preserve"> ugrađenog pijeska.</t>
    </r>
  </si>
  <si>
    <r>
      <t>Strojno zatrpavanje iskopanog rova materijalom iz iskopa uz pažljivo nabijanje u slojevima do 30 cm do visine okolnog terena. Zbijenost u visini posteljice mora iznositi min. 20 MN/m</t>
    </r>
    <r>
      <rPr>
        <vertAlign val="superscript"/>
        <sz val="10"/>
        <rFont val="Calibri"/>
        <family val="2"/>
        <charset val="238"/>
      </rPr>
      <t>2</t>
    </r>
    <r>
      <rPr>
        <sz val="10"/>
        <rFont val="Calibri"/>
        <family val="2"/>
        <charset val="238"/>
      </rPr>
      <t>. Posebnu pozornost obratiti da se pri zatrpavanju ne ubacuju kameni i betonski komadi kako se ne bi oštetio cjevovod. Prije početka zatrpavanja obavezno pregledati cjevovod i ustanoviti da slučajno nema nekih mehaničkih oštećenja. Kad se ustanovi ispravnost cjevovoda, može se pristupiti zatrpavanju. U cijenu uračunato i uređenje okoliša i dovođenje u prvobitno stanje.
Obračun po m</t>
    </r>
    <r>
      <rPr>
        <vertAlign val="superscript"/>
        <sz val="10"/>
        <rFont val="Calibri"/>
        <family val="2"/>
        <charset val="238"/>
      </rPr>
      <t>3</t>
    </r>
    <r>
      <rPr>
        <sz val="10"/>
        <rFont val="Calibri"/>
        <family val="2"/>
        <charset val="238"/>
      </rPr>
      <t xml:space="preserve"> zatrpanog rova.</t>
    </r>
  </si>
  <si>
    <t>Ponovni iskop ili čišćenje kanala te uređenje pokosa kanala. Točne količine iskopa i uređenja pokosa određuje nadzorna služba upisom u građevinski dnevnik i evidencijom, obračunom u građevinskoj knjizi.
Obračun po m’ uređenog kanala.</t>
  </si>
  <si>
    <t>- planiranje dna jame, nasipanje šljunčane podloge debljine 10 cm te ugradnja podložnog betona debljine 10 cm razreda tlačne čvrstoće C 16/20</t>
  </si>
  <si>
    <t>- izrada dvostrane oplate za zidove stanice</t>
  </si>
  <si>
    <t>- izrada oplate za gornju ploču stanice</t>
  </si>
  <si>
    <t>- nabava, doprema i ugradnja armature</t>
  </si>
  <si>
    <t>- nabava, doprema i ugradnja betona razreda tlačne čvrstoće C 30/37 za razred izloženosti XC2,  sa dodatkom za vodonepropusnost (klasa vodonepropusnosti VDP 2), za donju i gornju ploču te zidove stanice</t>
  </si>
  <si>
    <t>- široki iskop zemlje C kategorije za izvedbu okna tj. proširenje i produbljenje iskopanog rova te nakon izvedbe okna zatrpavanje građevne jame</t>
  </si>
  <si>
    <t>- izrada dvostrane oplate za zidove  okna</t>
  </si>
  <si>
    <t>- izrada oplate za gornju ploču okna</t>
  </si>
  <si>
    <t>- nakon izvedbe okna zatrpavanje građevne jame drobljenom kamenom mješavinom (0-63 mm) sa zbijanjem u slojevima 30 cm do postizanja potpune zbijenosti</t>
  </si>
  <si>
    <r>
      <t xml:space="preserve">Ugradnja
</t>
    </r>
    <r>
      <rPr>
        <sz val="10"/>
        <rFont val="Calibri"/>
        <family val="2"/>
        <charset val="238"/>
      </rPr>
      <t>U cijenu je uključeno raznošenje duž trase i spuštanje u okno / rov.</t>
    </r>
  </si>
  <si>
    <t>B.5.3.1</t>
  </si>
  <si>
    <t>Tlačno ispitivanje vodoopskrbnih cjevovoda tlakom od 8,0 bara, uključivo montažu i demontažu privremenog dovoda vode i spojeva, aparata za tlačenje s manometrom i kontrolnim manometrom, nabavu i dopremu vode, punjenje cjevovoda vodom i ispuštanje vode. Prije punjenja cjevovoda vodom mora biti izvršeno učvršćivanje cjevovoda (djelomično zatrpavanje - osim spojeva) da uslijed tlaka ne bi došlo do pomicanja cijevi i  time oštećenja   izolacije cijevi ili  spojeva. Punjenje cjevovoda vodom izvesti polagano da zrak može polagano izaći.
Obračun po m’ tlačno ispitanog cjevovoda.</t>
  </si>
  <si>
    <t>B.7.2.1</t>
  </si>
  <si>
    <t>Nabava, doprema i ugradnja zaštitne čelične cijevi na mjestu križanja projektiranih cjevovoda s postojećim instalacijama. Cijev mora biti antikorozivno zaštićena bitumenskim premazima iznutra i izvana.
Obračun po m’ ugrađene zaštitne čelične cijevi uključivo kompletne pripremne i završne radove.</t>
  </si>
  <si>
    <t>B.9.1.1</t>
  </si>
  <si>
    <t>B.9.1.2</t>
  </si>
  <si>
    <t xml:space="preserve"> - zaštitna ograda</t>
  </si>
  <si>
    <t>Nabava, doprema potrebnog materijala, izrada, postavljanje i kasnija demontaža zaštitne ograde oko iskopanih rovova i građevnih jama na trasi predmetnih cjevovoda u skladu s propisima zaštite na radu te pješačkih prijelaza preko rovova na lokacijama mogućeg kretanja pješaka. Obračun prema zaštiti cijele trase.</t>
  </si>
  <si>
    <t xml:space="preserve">Izmještanje i zaštita postojećih podzemnih instalacija prema uvjetima vlasnika instalacija uz dogovor vlasnika, projektanta, nadzora i investitora na dionicama gdje se trasa cjevovoda preklapa sa navedenim instalacijama. Za definiranje paralelnog vođenja i križanja instalacija korišteni su podaci o položaju instalacija dobiveni od nadležnih službi unutar posebnih uvjeta gradnje, no postoji mogućnost pronalaska i neevidentiranih instalacija ili odstupanja položaja instalacija iz posebnih uvjeta gradnje i stvarnih položaja instalacija. </t>
  </si>
  <si>
    <t>Nabava, doprema i postavljanje PVC trake upozorenja iznad projektiranih vodoopskrbnih cjevovoda. Polaganje izvršiti iznad cijevi, na dubini cca 0,5 m. PVC traka širine min. 5 cm s oznakom vodovod ili sl. Obračun po m' PVC trake.</t>
  </si>
  <si>
    <t>Nabava, doprema i postavljanje PVC trake upozorenja iznad projektiranih kanalizacijskih cjevovoda. Polaganje izvršiti iznad cijevi, na dubini cca 0,5 m. PVC traka širine min. 5 cm s oznakom kanalizacija ili sl. Obračun po m' PVC trake.</t>
  </si>
  <si>
    <r>
      <t>Ručni iskop kontrolnih rovova prije početka radova na trasi  predmetnih cjevovoda  radi kontrole lociranja podzemnih instalacija. Širina kontrolnog rova je 0,6 m, dubine 2,0 m i duljine 1,2 m. Točnu lokaciju, raspored i broj kontrolnih rovova odredit će nadzorni inženjer u dogovoru s izvođačem radova, na osnovu uvida u situaciju instalacija kao i temeljem dobivenih informacija od vlasnika instalacija. Iskop obavljati pažljivo kako ne bi došlo do oštećenja instalacije te ozljeda na radu. Stavkom je obuhvaćeno i zatrpavanje kontrolnih rovova. Sve kontrolne rovove i stanje na terenu upisati u građevinski dnevnik.
Obračun po m</t>
    </r>
    <r>
      <rPr>
        <vertAlign val="superscript"/>
        <sz val="10"/>
        <rFont val="Calibri"/>
        <family val="2"/>
        <charset val="238"/>
      </rPr>
      <t>3</t>
    </r>
    <r>
      <rPr>
        <sz val="10"/>
        <rFont val="Calibri"/>
        <family val="2"/>
        <charset val="238"/>
      </rPr>
      <t xml:space="preserve"> iskopa.</t>
    </r>
  </si>
  <si>
    <r>
      <t>Nabava, doprema i ugradnja drobljenog kamenog materijala ili šljunka (granulacije 0-63 mm) na dijelu trase ispod prometnih površina koje se prekopavaju (ceste, putovi, bankine, kolni prilazi i bankine) - zamjena materijala. Zatrpavanje se vrši u slojevima do visine konstrukcije prema detalju u prilogu, uz nabijanje do postizanja potpune zbijenosti.
Obračun po m</t>
    </r>
    <r>
      <rPr>
        <vertAlign val="superscript"/>
        <sz val="10"/>
        <rFont val="Calibri"/>
        <family val="2"/>
        <charset val="238"/>
      </rPr>
      <t>3</t>
    </r>
    <r>
      <rPr>
        <sz val="10"/>
        <rFont val="Calibri"/>
        <family val="2"/>
        <charset val="238"/>
      </rPr>
      <t xml:space="preserve"> ugrađenog šljunka.</t>
    </r>
  </si>
  <si>
    <t>Bočno razupiranje stranica rova za srednje opterećenje tla. Razupiranje se izvodi cijelom duljinom trase.</t>
  </si>
  <si>
    <t>Izrada armiranobetonske stanice za podizanje tlaka unutarnjih dimenzija 250x450 cm, svijetle dubine 2,0 m, spuštene 0,2 m  ispod površine terena, smještene dijelom u bankini, a dijelom u zelenoj površini. U cijenu je uključena nabava i doprema potrebnog materijala te sav potreban rad. Cijenom je obuhvaćeno:</t>
  </si>
  <si>
    <t>- izrada i ugradnja pocinčanih ljestava, visine 220 cm, minimalne širine 45 cm, s vertikalnim razmakom 30 cm između stupaljki</t>
  </si>
  <si>
    <t>B.4.1.12</t>
  </si>
  <si>
    <t>- iskop građevne jame u tlu C kategorije te nakon izvedbe stanice i postavljanja elektro ormarića, zatrpavanje građevne jame materijalom iz iskopa; stavka obuhvaća bočno osiguranje stranica iskopa od urušavanja</t>
  </si>
  <si>
    <t xml:space="preserve"> - obloga cjevovoda na mjestima prodora kroz stijenke stanice bubrivom hidrofilnom trakom, poprečnog presjeka 20x25 mm</t>
  </si>
  <si>
    <t xml:space="preserve"> - nabava, doprema i ugradnja drobljenog kamenog materijala ili šljunka (granulacije 0-63 mm) za izvedbu završnog stabilizacijskog sloja debljine 20 cm u bankini prometnice. Zatrpavanje se izvodi uz nabijanje do postizanja modula zbijenosti min. 50 MN/m2; obračun po m3 ugrađenog materijala.</t>
  </si>
  <si>
    <t>B.4.3.1</t>
  </si>
  <si>
    <t>B.4.3.2</t>
  </si>
  <si>
    <t>B.4.3.3</t>
  </si>
  <si>
    <t>B.4.3.4</t>
  </si>
  <si>
    <t>B.4.3.5</t>
  </si>
  <si>
    <t>B.4.3.5.1</t>
  </si>
  <si>
    <t>B.4.3.5.2</t>
  </si>
  <si>
    <t>B.4.3.6</t>
  </si>
  <si>
    <t>B.4.3.7</t>
  </si>
  <si>
    <t>B.4.3.8</t>
  </si>
  <si>
    <t>B.4.3.9</t>
  </si>
  <si>
    <t>B.4.3.10</t>
  </si>
  <si>
    <t>B.4.3.11</t>
  </si>
  <si>
    <t>B.4.6</t>
  </si>
  <si>
    <t>Izrada AB zasunskog okna unutarnjih dimenzija 140x140 cm, dubine 1,8 m, sa spuštenom gornjom pločom 20 cm ispod površine terena, smještenog u zelenoj površini. U cijenu je uključena nabava i doprema potrebnog materijala te sav potreban rad. Cijenom je obuhvaćeno:</t>
  </si>
  <si>
    <t>- nabava, doprema i ugradnja betona razreda tlačne čvrstoće C 30/37 za razred izloženosti XC2, XC4 i XF3,  sa dodatkom za vodonepropusnost (klasa vodonepropusnosti VDP 2), za donju i gornju ploču te zidove okna</t>
  </si>
  <si>
    <t xml:space="preserve"> - obloga cjevovoda na mjestima prodora kroz stijenke okna hidrofilnom bubrećom trakom poprečnog presjeka 20x25 mm</t>
  </si>
  <si>
    <t xml:space="preserve"> - ugradnja lijevano-željeznog poklopca dim. 600x600 mm u kvadratnom okviru, klase A15 (N=50 kN) u skladu s normom HRN EN 124</t>
  </si>
  <si>
    <t>Izrada AB zasunskog okna unutarnjih dimenzija 140x140 cm, dubine 1,8 m, sa spuštenom gornjom pločom 20 cm ispod površine terena, smještenog u bankini. U cijenu je uključena nabava i doprema potrebnog materijala te sav potreban rad. Cijenom je obuhvaćeno:</t>
  </si>
  <si>
    <t>- iskop zemlje C kategorije za izvedbu okna tj. proširenje i produbljenje iskopanog rova; stavka uključuje bočno osiguranje stranica iskopa od urušavanja</t>
  </si>
  <si>
    <t xml:space="preserve"> - ugradnja lijevano-željeznog poklopca dim. 600x600 mm u kvadratnom okviru, klase C250 (N=250 kN) u skladu s normom HRN EN 124</t>
  </si>
  <si>
    <t>Izrada betonskih ploča za stabilizaciju uličnih kapa ugradbenih garnitura zasuna i hidranata, na lokacijama hidranata. Ploče za stabilizaciju su dimenzija 1,2x0,8x0,1 m, a izvest će se u ravnini okolnog terena, na tamponskom sloju drobljenog kamenog materijala debljine 10 cm, od betona klase C 16/20. Agregat prema HRN EN 12620., vode prema HRN EN 1008, cement prema HRN  EN 197-1. U cijenu je uračunata izrada, postavljanje i skidanje oplate kao i dobava i ugradnja betona. Stavka obuhvaća nabavu, dopremu materijala te sve potrebne zemljane, betonske, tesarske i ostale radove na izvedbi betonskih stabilizacijskih ploča. 
Obračun po komadu ploče.</t>
  </si>
  <si>
    <t>Nabava, doprema i razvažanje duž iskopanog rova te ugradnja tangencijalnih PEHD revizijskih okana promjera vertikalne cijevi 80 cm s pripremljenim priključnim komadima za spoj ulaznih i izlaznih cjevovoda (prema vrsti materijala) i ljestvama ugrađenim u trup revizijskog okna. Kod velikih promjera glavna cijev može imati i dodatna gazišta za silazak u cjevovod. Okna se isporučuju sa svim potrebnim spojnim i fazonskim komadima, za izvedbu spojeva cijevi na revizijska okna u vodonepropusnoj izvedbi. Odabrani proizvođač mora jamčiti zaštitu od uzgona, ovisno o razini podzemnih voda prema geotehničkom elaboratu i stanju na terenu te u skladu s tim dati upute za ugradnju.</t>
  </si>
  <si>
    <t>Ispiranje i dezinfekcija izvedenih vodoopskrbnih cjevovoda, nakon uspješne tlačne probe, u cijeloj dužini trase, prema HRN EN 805:2005 ili jednakovrijedno, i prema uputama proizvođača cijevi te ishođenje izvješća od strane ovlaštenog laboratorija. Stavka obuhvaća sve pripremne radnje (montažu i demontažu potrebne opreme), punjenje cjevovoda vodom i otopljenim dezinfekcijskim sredstvom te ispiranje cjevovoda. Stavka obuhvaća uzimanje uzoraka vode, analizu propisanih parametara te ishođenje pozitivnog objedinjenog izvješća od ovlaštenog laboratorija sukladno Pravilnik o parametrima sukladnosti, metodama analiza i monitorinzima vode namijenjene za ljudsku potrošnju (NN 64/2023, 88/2023). Postupak ispiranja i dezinfekcije se ponavlja sve do ishođenja pozitivnog izvješća. Svi višekratni postupci neće se dodatno obračunavati, već svaka ponovljena radnja ide na teret izvođača. 
Obračun po m' provedenog ispiranja i dezinfekcije cjevovoda.</t>
  </si>
  <si>
    <t>Ispitivanje hidranata.
Kompletno ispitivanje funkcionalnosti hidranata, od strane ovlaštene institucije. 
Ispitivanje obuhvaća ispitivanje tlaka i protočnosti na priključcima hidranta. 
U cijenu stavke je uključeno ishođenje atesta o ispravnosti hidranta.
Stavka obuhvaća sve potrebne radove, pomoćna sredstva, vodu i ostalo za kompletnu izvedbu stavke. 
Obračun po 1 kompletno ispitanom hidrantu i izdanom atestu.</t>
  </si>
  <si>
    <r>
      <rPr>
        <b/>
        <sz val="10"/>
        <rFont val="Calibri"/>
        <family val="2"/>
        <charset val="238"/>
      </rPr>
      <t>PROLAZ HIDRAULIČKIM UTISKIVANJEM</t>
    </r>
    <r>
      <rPr>
        <sz val="10"/>
        <rFont val="Calibri"/>
        <family val="2"/>
        <charset val="238"/>
      </rPr>
      <t xml:space="preserve">
Nabava, doprema, razvoženje, raznošenje duž trase i ugradnja zaštitne čelične cijevi za izvedbu prolaza cjevovoda ispod prometnice  hidrauličkim utiskivanjem te uvlačenjem radneih vodovodnih i kanalizacijskih cijevi. Cijenom je obuhvaćen sav potrebit spojni materijal. Zaštitna čelična cijev je oblika i mjera prema DIN 2460 te tehničkim uvjetima izrade i isporuke prema DIN 1626. Zaštitnu cijev je nužno antikorozivno zaštititi bitumenskim premazima iznutra i izvana. Dodatni iskop zemlje radi izvedbe građevne radne jame za smještaj bušeće garniture izvesti s pokosima ili osigurati jamu od urušavanja pomoću podupiranja oplatom. Zatrpavanje građevne jame za smještaj bušeće garniture izvršiti kvalitetnim materijalom uz primjenu suvremenih metoda da se osigura nosivost bankine M</t>
    </r>
    <r>
      <rPr>
        <vertAlign val="subscript"/>
        <sz val="10"/>
        <rFont val="Calibri"/>
        <family val="2"/>
        <charset val="238"/>
      </rPr>
      <t>s</t>
    </r>
    <r>
      <rPr>
        <sz val="10"/>
        <rFont val="Calibri"/>
        <family val="2"/>
        <charset val="238"/>
      </rPr>
      <t>=50 MN/m</t>
    </r>
    <r>
      <rPr>
        <vertAlign val="superscript"/>
        <sz val="10"/>
        <rFont val="Calibri"/>
        <family val="2"/>
        <charset val="238"/>
      </rPr>
      <t>2</t>
    </r>
    <r>
      <rPr>
        <sz val="10"/>
        <rFont val="Calibri"/>
        <family val="2"/>
        <charset val="238"/>
      </rPr>
      <t>. Tijekom izvođenja radova izvršiti privremenu regulaciju prometa prema prilogu u projektu. Kod izvođenja radova strogo se pridržavati uputa i propisa o sigurnosti na radu.
Iznimno, ukoliko se na terenu pokaže da nema dovoljno mjesta za izvedbu radne jame i smještaj bušeće garniture, križanje sa prometnicom će se izvesti prekopavanjem, pri tome je neophodno izraditi elaborat ispitivanja nosivosti sanirane konstrukcije, a tijekom samog izvođenja vršiti tekuće kontrole i ispitivanja nosivosti iste.
Obračun po m’ ugrađene zaštitne čelične cijevi uključivo kompletne pripremne i završne radove.</t>
    </r>
  </si>
  <si>
    <r>
      <rPr>
        <b/>
        <sz val="10"/>
        <rFont val="Calibri"/>
        <family val="2"/>
        <charset val="238"/>
      </rPr>
      <t>PROLAZ PREKOPAVANJEM</t>
    </r>
    <r>
      <rPr>
        <sz val="10"/>
        <rFont val="Calibri"/>
        <family val="2"/>
        <charset val="238"/>
      </rPr>
      <t xml:space="preserve">
Nabava, doprema, razvoženje, raznošenje duž trase i ugradnja zaštitne čelične cijevi za izvedbu prolaza cjevovoda ispod prometnica koji će se izvesti prekopavanjem te uvlačenje radnih vodovodni i kanalizacijskih cijevi. Cijenom je obuhvaćen sav potrebit spojni materijal. Zaštitna čelična cijev je oblika i mjera prema DIN 2460 te tehničkim uvjetima izrade i isporuke prema DIN 1626. Zaštitnu cijev je nužno antikorozivno zaštiti bitumenskim premazima iznutra i izvana. Tijekom izvođenja radova izvršiti privremenu regulaciju prometa prema prilogu u projektu. Kod izvođenja radova strogo se pridržavati uputa i propisa o sigurnosti na radu. Pri tome je neophodno izraditi elaborat ispitivanja nosivosti sanirane konstrukcije, a tijekom samog izvođenja provoditi tekuće kontrole i ispitivanja nosivosti iste.
Obračun po m’ ugrađene zaštitne čelične cijevi uključivo kompletne pripremne i završne radove.</t>
    </r>
  </si>
  <si>
    <t>Nabava, doprema i sadnja autohtonih stabala na trasi gradilišta, nakon izvedenih radova, za ona stabla oštećena/uklonjena tijekom izgradnje.
Stavka obuhvaća nabavu, dopremu i sadnju sadnica prethodno uklonjenih stabala.
Obračun po komadu zasađene sadnice.</t>
  </si>
  <si>
    <t>Čišćenje izvedenih gravitacijskih kanala, revizijskih okana te ispiranje cjevovoda prije izvođenja CCTV snimke.
Čišćenje izvedenih gravitacijskih kanala i revizijskih okana od ostataka zemljanog i kamenog materijala, ispiranje cjevovoda te crpljenje kompletnog sadržaja.
Izvođač je Planom izvođenja radova dužan definirati način čišćenja cjevovoda po segmentima. Stavka obuhvaća sva potrebna čišćenja do postizanja potpuno prazne/čiste dionice/a cjevovoda - višestruka čišćenja cjevovoda neće se vrednovati.
Nakon navedenih radova, Izvođač je dužan cijeli sadržaj odvesti na deponiju i zbrinuti ga na propisani način. a što je također (utovar, transport te deponiranje) uključeno u cijenu stavku - lokaciju deponije određuje Izvođač.
Obračun po m' očišćene trase kolektora, uključno sa revizijskim oknima.</t>
  </si>
  <si>
    <t>Ispitivanje vodonepropusnosti gravitacijskih cjevovoda i kanalizacijskih revizijskih okana.
Ispitivanje vodonepropusnosti izvodi se prema normi HRN EN 1610 postupkom "V" ili jednakovrijedno.
Ispitivanje mora obavljati ovlaštena osoba.
Ispitivanje provesti prije zatrpavanja cjevovoda.
Svi spojevi cjevovoda moraju biti slobodni, odnosno nezatrpani, da bi se mogla provjeriti njihova vodonepropusnost.
Stavka sadrži i nabavu vode za ispitivanje, za sve testove vodonepropusnosti dok kolektori ne zadovolje ispitivanje.
Ispitivanje se izvodi uz obveznu nazočnost Nadzornog Inženjera. 
Troškovi montaže i demontaže potrebnih uređaja, te nabavu potrebne vode za ispitivanje i otklanjanje eventualnih nedostataka trebaju biti ukalkulirani u jediničnu  cijenu. 
Ova stavka obuhvaća čišćenje crpne stanice od nečistoća, zatvaranje svih otvora i armatura, punjenje crpnog bazena vodom do visine sigurnosnog preljeva tokom tri dana, nakon čega se građevina ostavlja napunjena tokom tjedan dana.
Po završetku ispitivanja Izvođač je dužan dostaviti pisani izvještaj (elaborat) sa rezultatima ispitivanja.
Postupak ispitivanja se ponavlja sve do utvrđivanja vodonepropusnosti svih ispitanih dionica i okana i ishođenja pozitivnog izvještaja. Sva višekratna ispitivanja neće se dodatno obračunavati, već svako ponovljeno ispitivanje ide na teret izvođača.
Obračun po m' ispitanog kolektora.</t>
  </si>
  <si>
    <t>Video detekcija (snimanje kamerom) izvedenog stanja sustava odvodnje i izrada CCTV elaborata sa snimkom uzdužnog profila, od strane ovlaštene osobe, a sve u skladu s HRN EN 13508-2:2011 ili jednakovrijedno. Uzdužni profil kanalizacijskih cjevovoda u CCTV elaboratu mora sadržavati geodetski snimljene kote kontrolnih okana. 
Prilikom videodetekcije pridržavati se sljedećih pravila:
- preporučena maksimalna brzina je 15 cm/s (prosječna brzina 2,5 m/min);
- glava kamere se uvijek mora nalaziti u sredini cijevi;
- snimke se moraju načiniti s kamerom u boji;
- za potpunu snimku priključaka i spojeva cjevovoda, kamera mora imati mogućnost zakretanja u svim pravcima najmanje za 90°;
- format video-snimke mora biti sa stalno uključenim video-brojačem stacionaža i oznakom ispitne dionice.
Jediničnom cijenom obuhvaćeno je i čišćenje izvedenih gravitacijskih kanala i revizijskih okana te ispiranje cjevovoda prije snimanja kamerom.
Obračun po m' snimljene trase, uključivo predaja elaborata.</t>
  </si>
  <si>
    <t>B.6.5</t>
  </si>
  <si>
    <t>Izrada spoja gravitacijskog cjevovoda na postojeće kanalizacijsko okno. Izvođač je dužan locirati postojeći kanalizacijski cjevovod na lokalitetu spoja te registrirati lokaciju, promjer cijevi, materijal i kotu nivelete.
Na mjestu gdje se cjevovod priključuje na postojeće okno potrebno je izvesti rezanje i spajanje na postojeće okno kolektora s montažno-demontažnim spojnicama ili drugim odgovarajućim spojnicama.  U cijenu uračunati sve radove i materijal na  spajanju na revizijsko okno. U stavku su uključene sve građevinske pripomoći te osiguranje funkcioniranja postojećeg sustava za vrijeme izvođenja uklopa.         
Obračun po kom izvedenog spoja.</t>
  </si>
  <si>
    <t>B.6.6</t>
  </si>
  <si>
    <t>B.6.7</t>
  </si>
  <si>
    <t>B.6.8</t>
  </si>
  <si>
    <t>B.7.1.1.1</t>
  </si>
  <si>
    <t>B.7.1.1.2</t>
  </si>
  <si>
    <t>B.7.1.2.1</t>
  </si>
  <si>
    <t>B.7.1.2.2</t>
  </si>
  <si>
    <t>B.7.2.1.1</t>
  </si>
  <si>
    <t>B.7.2.1.2</t>
  </si>
  <si>
    <t>B.7.2.2.1</t>
  </si>
  <si>
    <t>B.7.2.2.2</t>
  </si>
  <si>
    <t>B.7.3</t>
  </si>
  <si>
    <t>B.7.3.1</t>
  </si>
  <si>
    <t>B.7.3.1.1</t>
  </si>
  <si>
    <t>B.7.3.1.2</t>
  </si>
  <si>
    <t>B.7.3.2</t>
  </si>
  <si>
    <t>B.7.3.2.1</t>
  </si>
  <si>
    <t>B.7.3.2.2</t>
  </si>
  <si>
    <t>B.7.4</t>
  </si>
  <si>
    <t>B.7.4.1</t>
  </si>
  <si>
    <t>B.7.4.1.1</t>
  </si>
  <si>
    <t>B.7.4.1.2</t>
  </si>
  <si>
    <t>B.7.4.2</t>
  </si>
  <si>
    <t>B.7.4.2.1</t>
  </si>
  <si>
    <t>B.7.4.2.2</t>
  </si>
  <si>
    <t>B.9.3.1</t>
  </si>
  <si>
    <t>MONTAŽERSKI RADOVI NA IZVEDBI VODOOPSKRBNIH CJEVOVODA</t>
  </si>
  <si>
    <t>MONTAŽERSKI RADOVI NA IZVEDBI KANALIZACIJSKIH CJEVOVODA</t>
  </si>
  <si>
    <t>Nabava, doprema i ugradnja fazonskih komada od PE za vodoopskrbu, NP 10 bara prema priloženoj specifikaciji u projektu, razvoženje, raznošenje duž trase i ugradnja fazonskih komada od PE, NP 10 bara prema priloženoj specifikaciji u projektu. U cijenu je uključeno i raznošenje i spuštanje u rov. Fazonski komadi ugrađuju se prema montažnim nacrtima.</t>
  </si>
  <si>
    <t xml:space="preserve">Nabava, doprema do mjesta ugradnje te ugradnja PEHD revizijska okna DN 600 i DN 1000 mm s penjalicama tvornički ugrađenim u trup okna, uključivo potrebni spojni i brtveni materijal. Konstrukcija okna sastoji se od: baze, cijevnog nastavka i završnog vijenca (konusni nastavak promjera 0,6 m, betonska rasteretna ploča i poklopac od lijevanog željeza). Od dokumentacije potrebno je priložiti izjavu o sukladnosti proizvođača s normama niza HRN EN 1917 te izvješće o ispitivanju okna. </t>
  </si>
  <si>
    <t>B.10</t>
  </si>
  <si>
    <t>B.10.1</t>
  </si>
  <si>
    <t>B.10.1.1</t>
  </si>
  <si>
    <t>B.10.1.1.1</t>
  </si>
  <si>
    <t>B.10.1.1.2</t>
  </si>
  <si>
    <t>B.10.1.2</t>
  </si>
  <si>
    <t>B.10.1.2.1</t>
  </si>
  <si>
    <t>B.10.1.2.2</t>
  </si>
  <si>
    <t>B.10.2</t>
  </si>
  <si>
    <t>B.10.2.1</t>
  </si>
  <si>
    <t>B.10.2.1.1</t>
  </si>
  <si>
    <t>B.10.2.1.2</t>
  </si>
  <si>
    <t>B.10.2.2</t>
  </si>
  <si>
    <t>B.10.2.2.1</t>
  </si>
  <si>
    <t>B.10.2.2.2</t>
  </si>
  <si>
    <t>B.10.3</t>
  </si>
  <si>
    <t>B.10.3.1</t>
  </si>
  <si>
    <t>B.10.3.1.1</t>
  </si>
  <si>
    <t>B.10.3.1.2</t>
  </si>
  <si>
    <t>B.10.3.2</t>
  </si>
  <si>
    <t>B.10.3.2.1</t>
  </si>
  <si>
    <t>B.10.3.2.2</t>
  </si>
  <si>
    <t>B.11</t>
  </si>
  <si>
    <t>B.11.1</t>
  </si>
  <si>
    <t>B.11.1.1</t>
  </si>
  <si>
    <t>B.11.1.2</t>
  </si>
  <si>
    <t>B.11.2</t>
  </si>
  <si>
    <t>B.11.3</t>
  </si>
  <si>
    <t>B.11.4</t>
  </si>
  <si>
    <t>B.11.5</t>
  </si>
  <si>
    <t>B.11.6</t>
  </si>
  <si>
    <r>
      <t xml:space="preserve">Izrada novih vodovodnih priključaka profila Ø 3/4" na cjevovodu profila DN 110. Stavka obuhvaća sav potreban materijal i rad (zemljani, montažerski i dr.). Obračun po kompletu priključka.
</t>
    </r>
    <r>
      <rPr>
        <u/>
        <sz val="10"/>
        <rFont val="Calibri"/>
        <family val="2"/>
        <charset val="238"/>
      </rPr>
      <t>Stavka obuhvaća:</t>
    </r>
    <r>
      <rPr>
        <sz val="10"/>
        <rFont val="Calibri"/>
        <family val="2"/>
        <charset val="238"/>
      </rPr>
      <t xml:space="preserve">
- ogrlicu s navrtnim zasunom  Ø 6/4" za PEHD cijevi DN 110;
- ugradbena garnitura
- lijevano-željezna cestovna kapa sa podložnom pločom, za kućni priključak
- suzivač pocinčani 6/4" / 3/4";
- polyrac spojnica 3/4"
- polyrac koljeno s vanjskim navojem 3/4"
- kolčak 3/4"
- PEHD cijev DN 25 (Ø 3/4") L=10 m
- predgotovljeno armiranobetonsko vodonepropusno vodomjerno okno svijetlih dimenzija 80 x 120 x 130 cm, s poklopcem dimenzija 60x60 cm i penjalicama izrađenim od željeza te obojani temeljnom bojom.</t>
    </r>
  </si>
  <si>
    <r>
      <t xml:space="preserve">Izrada novih vodovodnih priključaka profila Ø 6/4" na cjevovodu profila DN 110. Stavka obuhvaća sav potreban materijal i rad (zemljani, montažerski i dr.). Obračun po kompletu priključka.
</t>
    </r>
    <r>
      <rPr>
        <u/>
        <sz val="10"/>
        <rFont val="Calibri"/>
        <family val="2"/>
        <charset val="238"/>
      </rPr>
      <t>Stavka obuhvaća:</t>
    </r>
    <r>
      <rPr>
        <sz val="10"/>
        <rFont val="Calibri"/>
        <family val="2"/>
        <charset val="238"/>
      </rPr>
      <t xml:space="preserve">
- ogrlicu s navrtnim zasunom  Ø 6/4" za PEHD cijevi DN 110;
- ugradbena garnitura
- lijevano-željezna cestovna kapa sa podložnom pločom, za kućni priključak
- polyrac spojnica 6/4"
- polyrac koljeno s vanjskim navojem 6/4"
- kolčak 6/4"
- PEHD cijev DN 40 (Ø 6/4") L=10 m
- predgotovljeno armiranobetonsko vodonepropusno vodomjerno okno svijetlih dimenzija 80 x 120 x 130 cm, s poklopcem dimenzija 60x60 cm i penjalicama izrađenim od željeza te obojani temeljnom bojom.</t>
    </r>
  </si>
  <si>
    <t>KANALIZACIJSKI PRIKLJUČCI</t>
  </si>
  <si>
    <t>Nabava, doprema, izrada i ugradnja priprema za kućne priključke prosječne duljine 10,0 m, uključno sa kućnim priključnim oknima.
Svi kućni priključci se u pravilu trebaju spajati:
- direktno na revizijsko okno te uz izvođenje sekundarnih kolektora (tzv. "češalj")
- direktno na cjevovod putem fazonskih komada (T komad, kosa račva), sve uz potrebni brtveni i spojni materijal.
Stavka obuhvaća sve zemljane, tesarske, betonske i druge radove na izvedbi pripreme za kućne priključke, kao i nabavu, dopremu i ugradnju materijala, montažerske radove do kompletiranja pozicije i snimanje visine izvedenog kanalizacijskog priključka.
Stavka uključuje i odvoz materijala na trajnu deponiju, te vraćanje površina u prvobitno stanje. 
Cijevi moraju biti sukladne s normom HRN EN 1401. Brtve moraju biti sukladne s normom HRN EN 681.
Obodna krutost cijevi mora biti sukladna s normom EN ISO 9969.
Stavka obuhvaća nabavu, dopremu i ugradnju sljedećeg montažerskog materijala:
- polietilensko ili polipropilensko (PE ili PP) revizijsko kućno okno DN 600 mm prosječne visine 1,50 m, sukladno HRN EN 13598 ili jednakovrijedno
- LŽ poklopac  dimenzija 600 mm, nosivosti 250 kN u armirano betonskom rasteretnom prstenu od betona C25/30, dimenzija 110x110x150 mm ( cca 40 kg armature po komadu ploče )
- punostijene (jednoslojne) neomekšane PVC cijevi promjera DN160, obodne čvrstoće (SN) min. 8.000 N/m2 proizvedenih u cijelosti prema HRN EN 1401 ili jednakovrijedno.
Obračun po m' ugrađenog cjevovoda
- završni PVC čep (na priključcima bez revizijskog okna) na izlazu kućnog revizijskog okna</t>
  </si>
  <si>
    <t>Nabava, doprema i ugradnja lijevano-željeznih tipskih poklopaca za ugradnju na kanalizacijska okna.
Tipski lijevano-željezni poklopac mora biti proizveden i testiran prema HRN  EN 124.
U cijenu je uključena i ugradnja okvira te montaža poklopca s okvirom na okno sa svim potrebnim radovima i materijalima. Poklopac C250 DN600 mm  s betonskim prstenom min. 785 mm,  svijetli otvor 605 mm, za ugradnju u cestovnom pojasu, zelenom pojasu, kućnim kolnim prilazima i pješačkoj stazi, izrađen od nodularnog lijeva s posebnim zatikom od nehrđajućeg čelika spojen s okvirom i automatskom oprugom koja onemogućuje iskakanje poklopca iz ležišta. Okvir poklopca obložen PUR brtvom. Na poklopcu je izlivena riječ ODVODNJA. Poklopac s betonskim prstenom ukupne širine 785 mm, svijetli otvor 605 mm. Minimalna visina poklopca s vijencem 160 mm, a minimalna težina 120 kg. Otvaranje poklopca do 120°, a blokada poklopca od slučajnog zatvaranja pri 90°. Polovica poklopaca treba biti perforirana s otvorima za ventilaciju. Poklopac oblika i mjera prema HRN EN 124.
Obračun po komadu ugrađenog poklopca.</t>
  </si>
  <si>
    <r>
      <t>Izrada betonskih ukrućenja cjevovoda betonom razreda tlačne čvrstoće C 16/20. U cijenu je uključena i nabava potrebnog materijala i ugradnja betona sa potrebnom njegom betona prema TPGK. U cijenu je uračunata izrada, postavljanje i skidanje oplate koja će se premještati s lokacije na lokaciju. U cijenu je uračunato i uzimanje uzoraka sukladno programu uzimanja uzoraka. Obračun po m</t>
    </r>
    <r>
      <rPr>
        <vertAlign val="superscript"/>
        <sz val="10"/>
        <rFont val="Calibri"/>
        <family val="2"/>
        <charset val="238"/>
      </rPr>
      <t>3</t>
    </r>
    <r>
      <rPr>
        <sz val="10"/>
        <rFont val="Calibri"/>
        <family val="2"/>
        <charset val="238"/>
      </rPr>
      <t xml:space="preserve"> ugrađenog betona.</t>
    </r>
  </si>
  <si>
    <t>B.4.7</t>
  </si>
  <si>
    <t>B.4.8</t>
  </si>
  <si>
    <t>B.4.9</t>
  </si>
  <si>
    <t>B.4.10</t>
  </si>
  <si>
    <t>Nabava, doprema i ugradnja betona razreda tlačne čvrstoće C25/30 za izradu kineta u kontrolnim oknima. Obavezna kontrola nivelete prema uzdužnom profilu. Stavka obuhvaća zaštitu (njegu) svježeg betona od isparavanja i ekstremnih  temperatura koje bi mogle negativno utjecati na zahtijevanu kvalitetu betona.</t>
  </si>
  <si>
    <t>Nabava, doprema i ugradnja betona razreda tlačne čvrstoće C12/15 za izradu podloge ispod kontrolnih okana, debljine 10 cm na podložnom sloju drobljene kamene mješavine debljine 10 cm. Obračun po kom izvedene podloge.</t>
  </si>
  <si>
    <t>Izrada, doprema i ugradnja betona za izradu temeljne ploče kod PE revizijskih okana. Koristiti  beton tlačne čvrstoće C25/30, razreda izloženosti XC2, te armirati prema armaturnom planu (izraditi u sklopu Izvedbenog projekta).  Miješanje betona strojno, obrada pervibratorom.  
Jedinična cijena stavke sadrži sav potreban rad i materijal, potrebnu oplatu, armaturu, te sve potrebne pripomoći i transporte.
Obračun po kom ugrađene AB ploče okna.</t>
  </si>
  <si>
    <t>B.4.11</t>
  </si>
  <si>
    <t>temeljna ploča okana DN 600 i DN 800 mm</t>
  </si>
  <si>
    <t>temeljna ploča okana DN 1000 mm</t>
  </si>
  <si>
    <t>Izrada, doprema i ugradnja armirano-betonskih rasteretnih ploča PE kanalizacijskih okana. Ploču izraditi iz betona tlačne čvrstoće C30/37, razreda izloženosti XC4, XF2 , dimenzije ploče 1,5m x 1,5m, od betona razreda tlačne čvrstoće C30/37 te armirati prema armaturnom planu (izraditi u sklopu Izvedbenog projekta). U ovoj stavci je obračunat i beton za izjednačanavanje iste tlačne čvrstoće i razreda izloženosti kao kod pokrovne ploče (prosječno 0,11 m3 po oknu).  Kod armiranja ugraditi ankere radi lakše manipulacije i transporta elemenata na mjesto ugradnje. U pokrovnoj ploči ostaviti otvor za ugradnju lijevano željeznog tipskog poklopca sukladno zasebnim podstavkama. Miješanje betona strojno, obrada pervibratorom. Neposredno prije polaganja ab nožice ploče izvesti nabijeni sloj od drobljenog kamena debljine 15 cm i zbijenog do Ms&gt;80MN/m2. Pokrovna ploča ne smije nalijegati direktno na samu stijenku okna. U cijenu stavke je uključena i nabava, doprema i ugradnja drobljenog kamena ispod ab ploče ( 0,25 m3 po ploči ) i vodonepropusne bubrive brtvene trake za ugradnju između bočnih stijenki okna i ab temelja ploče okna.
Jedinična cijena stavke sadrži sav potreban rad i materijal, potrebnu oplatu, armaturu, dobetoniravanje temelja i ploče te sve potrebne pripomoći i transporte.
Obračun po kom ugrađene AB ploče okna.</t>
  </si>
  <si>
    <t>Izrada, doprema i ugradnja sloja stabilizacijskog betona za zaštitu PE revizijskih okana od uzgona. Dimenzije ploče za oka fi 600 i 800mm su 1,1m x 1,1 m, a za okna fi 1000mm su 1,3m x 1,3 mKoristiti  beton tlačne čvrstoće C25/30, razreda izloženosti XC2 te armirati prema armaturnom planu (izraditi u sklopu Izvedbenog projekta).  Miješanje betona strojno, obrada pervibratorom.  
Jedinična cijena stavke sadrži sav potreban rad i materijal, potrebnu oplatu, armaturu te sve potrebne pripomoći i transporte.
Obračun po m3 ugrađenog betona i kg ugrađene armature.</t>
  </si>
  <si>
    <t>B.4.9.1</t>
  </si>
  <si>
    <t>B.4.9.2</t>
  </si>
  <si>
    <t>Nabava, doprema i ugradnja fazonskih komada i armatura od nodularnog lijeva  GGG 40 s unutarnjom i vanjskom zaštitom prema HRN EN 545:2010 ili jednakovrijedno, prirubnički spoj NP 10, komplet s materijalom za brtvljenje, pričvršćivanje i izoliranjeu. U cijenu je uključeno raznošenje i spuštanje u okno te sav potrebni spojni i brtveni materijal. Vijke treba izolirati hladnim bitumenskim premazom, a prethodno moraju biti očišćeni i osušeni. Fazonski komadi i armature ugrađuju se prema montažnim nacrtima.
Obračun po komadu montiranih fazona, armatura i brtvenog materijala.</t>
  </si>
  <si>
    <t xml:space="preserve">Nabava, doprema i ugradnja PEHD vodovodnih cijevi prema HRN EN 12201-2:2013 ili jednakovrijedno. Cijevi se međusobno spajaju sučeonim zavarivanjem i spojnicama. Cijevi trebaju biti nazivnog tlaka PN10 bar, iz grupe PE 100 (po MRS klasifikaciji), SDR 17. Iskazana dužina cijevi odgovara dužini trase izvedenog cjevovoda odnosno ugrađenih cijevi. Jediničnom cijenom obuhvaćena je i rezervna dužina kojom se nadomještaju neophodna rezanja i skraćivanja cijevi duž trase. 
Obračun po m' ugrađene tlačne cijevi s pripadnim spojnim i brtvenim materijalom.
Obračun po m’ postavljenog cjevovoda. </t>
  </si>
  <si>
    <t>Nabava, doprema i ugradnja kanalizacijskih gravitacijskih cijevi od PVC materijala.
Predviđena je ugradnja punostijenih (jednoslojnih) neomekšanih PVC cijevi obodne čvrstoće (SN) min. 8.000 N/m2 proizvedenih u cijelosti prema HRN EN 1401 ili jednakovrijedno.
Minimalni unutarnji promjer cijev može biti maksimalno 8% manji od nominalnog DN promjera cijevi.
Transport i ugradnja cijevi u svemu prema tehničkom opisu i uputama proizvođača cijevi. 
Spajanje će se provoditi korištenjem integriranih spojnica (kolčaka) na cijevnom materijalu, koje se smatraju uključenima u jediničnu cijenu nabave, dopreme i ugradnje cijevnog materijala s integriranim brtvenim elementima.
Jedinična cijena stavke sadrži sav potreban rad, materijal i pripomoći.
U jediničnu cijenu uključen je sav potreban spojni i drugi (brtveni) materijal potreban za montažu cijevi, a koji omogućava izradu spoja nosivosti koja je jednaka traženoj nazivnoj krutosti cjevovoda.
Obračun po m' ugrađenog cjevovoda.</t>
  </si>
  <si>
    <t>Izvođenje prolaza ispod ceste bušenjem zaštitne PEHD cijevi, SDR 11, prosječne duljine 5 m' za priključke koji se izvode s nasuprotne strane ceste, s postavljanjem koncentričnih izolatora na vodovodnu cijev. Stavka obuhvaća sve potrebne pripremne radove, zemljane radove, betonske radove i montažerske radove na bušenju kao i nabavu potrebnog materijala.
U jediničnu cijenu uračunati nabavu, transport i sve potrebne radove za izvedbu bušenja.
Obračun po kompletu izvedenog bušenja.</t>
  </si>
  <si>
    <t>Izvođenje prolaza ispod ceste bušenjem zaštitne PEHD cijevi, SDR 11, prosječne duljine 5 m' za priključke koji se izvode s nasuprotne strane ceste, s postavljanjem koncentričnih izolatora na kanalizacijsku cijev. Stavka obuhvaća sve potrebne pripremne radove, zemljane radove, betonske radove i montažerske radove na bušenju kao i nabavu potrebnog materijala.
U jediničnu cijenu uračunati nabavu, transport i sve potrebne radove za izvedbu bušenja.
Obračun po kompletu izvedenog bušenja.</t>
  </si>
  <si>
    <t>- bušenje PEHD cijevi DN 63, SDR 11</t>
  </si>
  <si>
    <t>- bušenje PEHD cijevi DN 250, SDR 11</t>
  </si>
  <si>
    <t>Napomena za izvođača:</t>
  </si>
  <si>
    <t>Jedinična cijena koja se upisuje u troškovnik sadrži materijal, opremu, radnu snagu potrebnu za ugradnju navedenog materijala i opreme do pune pogonske sposobnosti.</t>
  </si>
  <si>
    <t>U jediničnu cijenu svake stavke uključiti sve nabave, transporte do gradilišta, horizontalne i vertikalne transporte na gradilištu, sav potreban rad i pomoćne radnje, osnovni i pomoćni materijal, razne pripomoći instalaterima i sl. Posebnu pažnju pridati teškoj opremi.</t>
  </si>
  <si>
    <t>Izradu radioničke dokumentacije, sva ispitivanja i nabavu atestne dokumentacije na hrvatskom jeziku, izradu dokumentacije izvedenog stanja u dva primjerka; sva čišćenja u tijeku i nakon završetka radova, a sve do potpune funkcionalne gotovosti svake pojedine stavke i troškovnika u cjelini - ako opisom stavke nije drugačije određeno, daje izvođač radova.</t>
  </si>
  <si>
    <t>Uračunati sve potrebne zaštite na kontaktnim zonama s gradilištem.</t>
  </si>
  <si>
    <t xml:space="preserve">Izvođač je prije davanja ponude dužan obići i detaljno pregledati gradilište i okolicu, da se upoznao s postojećim cestama i ostalim prometnicama, te da je upoznao sve bitne elemente koji imaju utjecaj na organizaciju gradilišta. </t>
  </si>
  <si>
    <t xml:space="preserve">Izvođač je dužan ispitati i provjeriti postojeće izvore za snadbijevanje materijalom, kao i sve ostale okolnosti koje utječu na izvođenje radova, da je upoznat s plaćanjem taksa, poreza i ostalih izdataka koji su propisani, da je u svemu proučio dokumentaciju za ustupanje radova, da je došao do svih potrebnih podataka koji utječu na izvođenje radova, te da je na osnovi svega toga podnio svoju ponudu. </t>
  </si>
  <si>
    <t>Prema tome, izvođač nema pravo zahtijevati povećanje cijene ili drugu naknadu, pozivajući se da u vrijeme davanja nije bio upoznat s prilikama na i oko gradilišta.</t>
  </si>
  <si>
    <t xml:space="preserve">Količine radova, koje se nakon dovršenja građevine ne mogu provjeriti izmjerom, upisuju se u građevinsku knjigu, odnosno u građevinski dnevnik. Nadzorni inženjer i izvoditelj potvrđuju svojim potpisom točnost upisanih podataka. </t>
  </si>
  <si>
    <t xml:space="preserve">Prije izvedbe takovih radova izvođač je dužan izvijestiti nadzornog inženjera da pristupa tim radovima, kako bi se na vrijeme utvrdile eventualno moguće sporne količine i potvrdila točnost podataka. </t>
  </si>
  <si>
    <t>Samo na taj način utvrđeni radovi mogu se uzeti u obzir kod izrade privremenog ili konačnog obračuna.Eventualne potrebne izmjene i dopune projekta donositi će sporazumno projektant s nadzornim inženjerom i izvoditeljem.</t>
  </si>
  <si>
    <t xml:space="preserve">Punovažne su one odluke, koje su upisane u građevinski dnevnik i ovjerene potpisima gore navedenih osoba ili odluke koju je investitor na neki drugi način odobrio.   </t>
  </si>
  <si>
    <t>Sve eventualne nejasnoće otkloniti u dogovoru s  nadzornim niženjerom i projektantom.</t>
  </si>
  <si>
    <t>O svim eventualnim odstupanjima od projekta, utvrđenim na licu mjesta obavezno pisano obavjestiti  nadzornog inženjera, a zatim odgovornog projektanta.</t>
  </si>
  <si>
    <t>Obveza izvođača je proučiti sve projekte instalacija  i opreme, iste uskladiti i usvojiti prilikom izvođenja otvora za prolaz tih instalacija te ugradnje fazonskih komada i opreme.</t>
  </si>
  <si>
    <t>Prije naruđbe opreme provjeriti mogućnost ugradnje u naravi.</t>
  </si>
  <si>
    <t>U svim stavkama u kojima se navodi komercijalni naziv opreme ili proizvoda određenog proizvođača, smatra se da je uključena mogućnost ugradnje jednakovrijednog proizvoda, opreme ili proizvođača. Izvođač je dužan, uz suglasnost nadzornog inženjera,  projektanta i investitora dokazati da je nuđena stavka sukladna zahtjevima ponudbenog troškovnika.</t>
  </si>
  <si>
    <t>GRAĐEVINSKI OTPAD:</t>
  </si>
  <si>
    <t>OSTALO:</t>
  </si>
  <si>
    <t>Obračun izvedenih radova vršiti će se na osnovi izmjere stvarno izvedenih količina radova, prema fiksnim i nepromjenjivim jediničnim cijenama iz ponudbenog troškovnika na temelju građevinske knjige ovjerene od nadzornog inženjera.</t>
  </si>
  <si>
    <t>Projekt se sufinancira u skladu s osiguranim sredstvima Hrvatskih voda.</t>
  </si>
  <si>
    <r>
      <t>U jediničnu cijenu svake stavke obvezno uključiti sve mjere osiguranja prolaznika, radnika i okolnih građevina za vrijeme trajanja radova, svu potrebnu skelu ili viljuškara, sva potrebna premještanja postojećih instalacija i dovođenje istih u prvobitno stanje po završetku radova, sve transporte materijala preostalog od rušenja te deponiranje koje osigurava Izvođač radova. U stavku još uključiti završne radove kao što je demontiranje kontejnera, čišćenje okoliša, uređenje gradilišta, sve potrebne tlačne i funcionalne probe,</t>
    </r>
    <r>
      <rPr>
        <b/>
        <sz val="10"/>
        <rFont val="Arial"/>
        <family val="2"/>
        <charset val="238"/>
      </rPr>
      <t xml:space="preserve"> puštanje u pogon od za to ovlaštenih servisera pojedine opreme, a sve do pune pogonske sposobnosti. </t>
    </r>
  </si>
  <si>
    <r>
      <t>Sukladno važećem Zakonu o gradnji</t>
    </r>
    <r>
      <rPr>
        <sz val="10"/>
        <rFont val="Arial"/>
        <family val="2"/>
      </rPr>
      <t xml:space="preserve"> izvođač radova je u cijelosti odgovoran za:</t>
    </r>
  </si>
  <si>
    <r>
      <t>- Gospodarenje građevnim otpadom nastalim tijekom građenja na gradilištu sukladno</t>
    </r>
    <r>
      <rPr>
        <sz val="10"/>
        <rFont val="Arial"/>
        <family val="2"/>
        <charset val="238"/>
      </rPr>
      <t xml:space="preserve"> važećim</t>
    </r>
    <r>
      <rPr>
        <sz val="10"/>
        <rFont val="Arial"/>
        <family val="2"/>
      </rPr>
      <t xml:space="preserve"> propisima i zakonu koji uređuju gospodarenje otpadom</t>
    </r>
  </si>
  <si>
    <r>
      <t>Ručno planiranje dna rova na određene kote prema uzdužnom profilu s izbacivanjem suvišnog materijala i odvozom na deponiju po izboru izvođača i odobrenju nadležne komunalne službe. Radove izvesti s točnošću ± 2 cm.
Obračun po m</t>
    </r>
    <r>
      <rPr>
        <vertAlign val="superscript"/>
        <sz val="10"/>
        <rFont val="Calibri"/>
        <family val="2"/>
        <charset val="238"/>
      </rPr>
      <t>2</t>
    </r>
    <r>
      <rPr>
        <sz val="10"/>
        <rFont val="Calibri"/>
        <family val="2"/>
        <charset val="238"/>
      </rPr>
      <t xml:space="preserve"> isplaniranog dna.</t>
    </r>
  </si>
  <si>
    <r>
      <t>Odvoz materijala iz iskopa rova cjevovoda na deponiju, po izboru izvođača i odobrenju nadležne komunalne službe. Stavkom je obuhvaćen odvoz, istovar i planiranje te trošak pristojbe na deponiji. Izračun je izvršen za materijal u sraslom stanju. Obračun prema stvarnim količinama utvrđenim od strane nadzornog inženjera. Sav trošak deponiranog materijala snosi izvođač radova.
Obračun po m</t>
    </r>
    <r>
      <rPr>
        <vertAlign val="superscript"/>
        <sz val="10"/>
        <rFont val="Calibri"/>
        <family val="2"/>
        <charset val="238"/>
      </rPr>
      <t>3</t>
    </r>
    <r>
      <rPr>
        <sz val="10"/>
        <rFont val="Calibri"/>
        <family val="2"/>
        <charset val="238"/>
      </rPr>
      <t xml:space="preserve"> odvezenog materijala.</t>
    </r>
  </si>
  <si>
    <r>
      <t>Raskopavanje i dovođenje u prvobitno stanje postojećih betonskih površina na trasi cjevovoda (kolni ulaz, nogostup, cijevni propust i sl.). Rad obuhvaća obilježavanje širine raskopavanja, odsijecanje sjekačem ili piljenje - razbijanje betonskog sloja debljine cca 5-10 cm, raskopavanje tucaničke ili šljunčane podloge te odlaganje raskopanog materijala u stranu 2 - 3 m. Zatim nakon zatrpavanja cjevovoda ponovna izrada i nabijanje podloge od drobljenog kamenog materijala ili šljunka (granulacije 0-63 mm) min. debljine 20 cm sa zbijanjem do postizanja modula stišljivosti Ms=50 MN/m</t>
    </r>
    <r>
      <rPr>
        <vertAlign val="superscript"/>
        <sz val="10"/>
        <rFont val="Calibri"/>
        <family val="2"/>
        <charset val="238"/>
      </rPr>
      <t>2</t>
    </r>
    <r>
      <rPr>
        <sz val="10"/>
        <rFont val="Calibri"/>
        <family val="2"/>
        <charset val="238"/>
      </rPr>
      <t xml:space="preserve">  te betoniranje betonom razreda tlačne čvrstoće C 16/20, debljine 10 cm i obrada površine zaglađivanjem tj. dovođenje u prvobitno stanje. Stavka uključuje nabavu, dopremu i ugradnju cjelokupnog potrebnog materijala te odvoz raskopanog materijala na deponiju po izboru izvođača i odobrenju nadležne komunalne službe,uključujući trošak pristojbe na deponiji.Sav trošak deponiranog materijala snosi izvođač radova. Točne količine utvrdit će izvođač uz suglasnost s nadzornim inženjerom upisom u građevinski dnevnik.    
Obračun po m</t>
    </r>
    <r>
      <rPr>
        <vertAlign val="superscript"/>
        <sz val="10"/>
        <rFont val="Calibri"/>
        <family val="2"/>
        <charset val="238"/>
      </rPr>
      <t>2</t>
    </r>
    <r>
      <rPr>
        <sz val="10"/>
        <rFont val="Calibri"/>
        <family val="2"/>
        <charset val="238"/>
      </rPr>
      <t xml:space="preserve"> raskopanog betona.</t>
    </r>
  </si>
  <si>
    <r>
      <t>Strojno uklanjanje šiblja, grmlja i čišćenje terena na trasi cjevovoda u širini od 1 do 2 m sa guranjem na udaljenost od 20 m s utovarom u kamion i odvozom na deponiju.Sav trošak deponiranog materijala snosi izvođač radova. Točne količine definirati će izvođač uz suglasnost s nadzornim inženjerom upisom u građevinski dnevnik.
Obračun po m</t>
    </r>
    <r>
      <rPr>
        <vertAlign val="superscript"/>
        <sz val="10"/>
        <rFont val="Calibri"/>
        <family val="2"/>
        <charset val="238"/>
      </rPr>
      <t>2</t>
    </r>
    <r>
      <rPr>
        <sz val="10"/>
        <rFont val="Calibri"/>
        <family val="2"/>
        <charset val="238"/>
      </rPr>
      <t xml:space="preserve"> iskrčene trase.</t>
    </r>
  </si>
  <si>
    <t>- utovar, odvoz i istovar viška materijala na trajnu deponiju po izboru izvođača. Sav trošak deponiranog materijala snosi izvođač radova.</t>
  </si>
  <si>
    <r>
      <t xml:space="preserve">- Recikliranje i/ili zbrinjavanje građevnog otpada nastalim tijekom građenja na gradilištu sukladno </t>
    </r>
    <r>
      <rPr>
        <sz val="10"/>
        <rFont val="Arial"/>
        <family val="2"/>
        <charset val="238"/>
      </rPr>
      <t>važećim</t>
    </r>
    <r>
      <rPr>
        <sz val="10"/>
        <rFont val="Arial"/>
        <family val="2"/>
      </rPr>
      <t xml:space="preserve"> propisima i zakonu koji uređuje gospodarenje otpadom je obaveza Izvođača radova.</t>
    </r>
  </si>
  <si>
    <t>Deponiranje i/ili zbrinjavanje  materijala bilo koje vrste osigurava Izvođač radova, a  u jediničnu cijenu potrebno je  uključiti  sve naknade i/ili davanja u vezi s odlaganjem i/ili deponiranjem  bilo koje vrste otpada ili viška materijala.</t>
  </si>
  <si>
    <r>
      <rPr>
        <b/>
        <sz val="10"/>
        <rFont val="Arial"/>
        <family val="2"/>
        <charset val="238"/>
      </rPr>
      <t>Tehničke specifikacije</t>
    </r>
    <r>
      <rPr>
        <sz val="7"/>
        <rFont val="Arial"/>
        <family val="2"/>
        <charset val="238"/>
      </rPr>
      <t xml:space="preserve">
</t>
    </r>
    <r>
      <rPr>
        <sz val="8"/>
        <rFont val="Arial"/>
        <family val="2"/>
        <charset val="238"/>
      </rPr>
      <t xml:space="preserve">
</t>
    </r>
    <r>
      <rPr>
        <sz val="7"/>
        <rFont val="Arial"/>
        <family val="2"/>
        <charset val="238"/>
      </rPr>
      <t>Tehničke specifikacije predmeta nabave sadržane su u Troškovniku i projektno-tehničkoj dokumentaciji, koji čine sastavni dio ove Dokumentacije o nabavi.
Tehničke specifikacije određene su u skladu s člankom 209. Zakona o javnoj nabavi te omogućuju jednak pristup svim gospodarskim subjektima i ne stvaraju neopravdane prepreke tržišnom natjecanju.
Ako se u bilo kojem dijelu Dokumentacije o nabavi, uključujući projektnu dokumentaciju, Troškovnik ili druge priloge, upućuje na određenu marku, izvor, patent, tip, proizvođača, određeno podrijetlo ili proizvodnju, takvo se upućivanje smatra popraćenim izrazom „ili jednakovrijedno“, osim u slučajevima kada je takvo upućivanje dopušteno Zakonom o javnoj nabavi.
Gospodarski subjekt može ponuditi jednakovrijedne proizvode, materijale, opremu ili druga tehnička rješenja, pod uvjetom da ista u cijelosti zadovoljavaju minimalne tehničke, funkcionalne i kvalitativne zahtjeve utvrđene ovom Dokumentacijom o nabavi.
Ako ponuditelj nudi jednakovrijedno rješenje, obvezan je u ponudi jasno navesti proizvođača, tip, model ili drugu odgovarajuću oznaku ponuđenog proizvoda te dostaviti odgovarajuću dokumentaciju iz koje je moguće nedvojbeno utvrditi jednakovrijednost ponuđenog proizvoda ili rješenja.
Jednakovrijednost ponuđenog proizvoda ili rješenja može se dokazivati svim prikladnim dokaznim sredstvima, uključujući tehničke specifikacije proizvođača, tehničke listove, kataloge, izvješća o ispitivanju, potvrde tijela za ocjenu sukladnosti ili drugim odgovarajućim dokaznim sredstvima, sukladno članku 213. Zakona o javnoj nabavi.
Naručitelj neće odbiti ponudu samo zato što ponuđeni radovi, roba ili usluge nisu u skladu s tehničkim specifikacijama na koje je uputio ako ponuditelj na zadovoljavajući način, bilo kojim prikladnim dokaznim sredstvom, dokaže da ponuđeno rješenje na jednakovrijedan način ispunjava zahtjeve utvrđene tehničkim specifikacijama, sukladno članku 211. Zakona o javnoj nabavi.
Ako ponuditelj nudi proizvod, materijal ili opremu koja u cijelosti odgovara tehničkim specifikacijama iz Dokumentacije o nabavi, nije obvezan posebno dokazivati jednakovrijednost, osim ako je dostava određene dokumentacije izričito zahtijevana ovom Dokumentacijom o nabavi.                                                                                                                                                                                                                      Za slučaj kada su tehničke specifikacije predmeta nabave određene upućivanjem na norme, tehnička odobrenja, tehničke specifikacije ili druge tehničke referentne sustave, primjenjuju se odredbe članka 209. Zakona o javnoj nabavi.
Ako su tehničke specifikacije određene pozivanjem na hrvatske norme kojima su prihvaćene europske norme, europska tehnička odobrenja, zajedničke tehničke specifikacije, međunarodne norme ili druge tehničke referentne sustave koje su utvrdila europska normizacijska tijela, svako takvo upućivanje smatra se popraćenim izrazom „ili jednakovrijedno“.
Ako u pojedinim dijelovima projektne dokumentacije, Troškovnika ili drugih priloga nisu izričito navedene europske ili međunarodne norme, a navedena je hrvatska norma ili drugi nacionalni tehnički zahtjev, ponuditelj može ponuditi rješenje koje je u skladu s odgovarajućom europskom ili međunarodnom normom odnosno drugim tehnički priznatim rješenjem, pod uvjetom da na jednakovrijedan način ispunjava zahtjeve određene Dokumentacijom o nabavi.
Ponuditelj je odgovoran dokazati da ponuđeno rješenje ispunjava zahtjeve iz Dokumentacije o nabavi. Jednakovrijednost se dokazuje odgovarajućim dokaznim sredstvima iz kojih je moguće nedvojbeno utvrditi da ponuđeni proizvod, materijal, oprema ili izvedeno rješenje zadovoljava zahtijevane tehničke, funkcionalne i kvalitativne karakteristike.
Navođenje pojedine norme, tehničkog pravila ili tehničke specifikacije u Dokumentaciji o nabavi ne znači ograničavanje tržišnog natjecanja niti isključuje primjenu drugih jednakovrijednih normi ili tehničkih rješenja koja zadovoljavaju zahtjeve predmeta nabave</t>
    </r>
    <r>
      <rPr>
        <sz val="8"/>
        <rFont val="Arial"/>
        <family val="2"/>
        <charset val="238"/>
      </rPr>
      <t xml:space="preserve">.
</t>
    </r>
    <r>
      <rPr>
        <sz val="7"/>
        <rFont val="Arial"/>
        <family val="2"/>
        <charset val="238"/>
      </rPr>
      <t xml:space="preserve">
</t>
    </r>
  </si>
  <si>
    <r>
      <rPr>
        <b/>
        <sz val="10"/>
        <rFont val="Arial"/>
        <family val="2"/>
        <charset val="238"/>
      </rPr>
      <t>Troškovnik</t>
    </r>
    <r>
      <rPr>
        <sz val="10"/>
        <rFont val="Arial"/>
        <family val="2"/>
      </rPr>
      <t xml:space="preserve">
</t>
    </r>
    <r>
      <rPr>
        <sz val="7"/>
        <rFont val="Arial"/>
        <family val="2"/>
        <charset val="238"/>
      </rPr>
      <t>Troškovnik je sastavni dio ove Dokumentacije o nabavi te će biti sastavni dio ugovora o javnoj nabavi.
Ponuditelj je obvezan ispuniti sve stavke Troškovnika na način propisan ovom Dokumentacijom o nabavi. Nije dopušteno mijenjati tekst, opis, redoslijed stavki niti količine navedene u Troškovniku.
Jedinične cijene i ukupne cijene stavki iskazuju se u eurima (EUR), bez poreza na dodanu vrijednost (PDV), zaokružene na dvije decimalne znamenke.
Ukupna cijena pojedine stavke izračunava se kao umnožak količine i ponuđene jedinične cijene.
Cijena ponude predstavlja zbroj ukupnih cijena svih stavki Troškovnika. U obrascu ponude iskazuje se cijena ponude bez PDV-a, iznos PDV-a te ukupna cijena ponude s PDV-om.
Ponuditelj je dužan ponuditi cjelokupan predmet nabave.
Ako ponuditelj ne ispuni neku od stavki Troškovnika ili izmijeni količine, opise ili druge elemente Troškovnika koje nije dopušteno mijenjati, ponuda će se ocijeniti u skladu s odredbama Zakona o javnoj nabavi i ovom Dokumentacijom o nabavi.</t>
    </r>
  </si>
  <si>
    <r>
      <rPr>
        <b/>
        <u/>
        <sz val="8"/>
        <rFont val="Calibri"/>
        <family val="2"/>
      </rPr>
      <t>NAPOMENE:</t>
    </r>
    <r>
      <rPr>
        <sz val="8"/>
        <rFont val="Calibri"/>
        <family val="2"/>
      </rPr>
      <t xml:space="preserve">
Prije narudžbe opreme i izvedbe radova provjeriti na građevini mogućnost montaže i izvedbe sustava i opreme. Koordinirati se s drugim izvođačima prema terminskom planu.
U slučaju nuđenja  jednakovrijedne opreme koja nije obrađena projektnom dokumentacijom zbog specifičnosti strojarske opreme i sustava upravljanja, jednakovrijednost opreme se dokazuje dostavom odgovarajućih atesta, certifikata, normi uređaja i opreme i sl.  Nuđena oprema mora zadovoljiti uvjete:
* toplinska snaga manja do -5%
* pad tlaka uređaja veći do +5%
* električna snaga veća do +5%
* učinkovitost uređaja manja do -2%
* dimenzije uređaja provjeriti kod prostornog ograničenja
* ista ili bolja automatska regulacija uređaja
* ista ili bolja servisna mreža uređaja
* isti ili dulji jamstveni rok uređaja
* dodatni zahtjevi prema uvjetima naručitelja
Navedene stavke uključuju nabavu, dopremu na gradilište te ugradnju specificiranog materijala i opreme. Cijenom je potrebno obuhvatiti svu potrebnu opremu i pribor za ugradnju do potpunog kompletiranja svake pojedine stavke.
Kod dijelova cjevovoda iz "crnog" čelika koji su položeni u zemlju, obvezatan je sljedeći postupak antikorozivne zaštite: čišćenje do II stupnja, nanošenje tankog bitumenskog premaza u hladnom stanju, nanošenje tankog bitumenskog premaza u toplom stanju, spiralno namotavanje staklene vune ili drugog podobnog  tekstilnog materijala natopljenog bitumenom, nanošenje drugog bitumenskog sloja u toplom stanju, spiralno namotavanje staklene vune ili drugog pogodnog tekstilnog materijala, nanošenje trećeg bitumenskog sloja u toplom stanju te kao završni sloj, nanošenje vapnenog mlijeka.
Navedene duljine cijevi unutar objekta ovise o tipu ugrađene opreme i izvedenom stanju građevinskog objekta te ih valja shvatiti samo paušalno. Stoga se svi cjevovodi, fazoni i prirubnice izrađene od nehrđajućeg čelika isporučuju NEZAVARENI, pojedinačno u skladu sa specifikacijom u troškovniku. Zavarivanje pojedinih cijevnih elemenata i fazona te završnu izradu pozicija izvršiti u radionici tek nakon provjere stvarno izvedenih kota okna crpne stanice i ugrađene opreme. Po mogućnosti, sva zavarivanja izvršiti u povoljnim radioničkim uvjetima.
Sve cijevi, armatura i dr. NP10, osim ako stavkom nije drukčije specificirano.
Izvođač je dužan o svom trošku osigurati gradilište i građevinu od štetnog utjecaja vremenskih nepogoda.</t>
    </r>
    <r>
      <rPr>
        <sz val="8"/>
        <rFont val="Calibri"/>
        <family val="2"/>
        <charset val="238"/>
      </rPr>
      <t xml:space="preserve"> U svim stavkama koje uključuju odvoz viška materijala na odlagalište ili deponiju, jedinične cijene moraju uključivati sve  troškove deponiranja i održavanje deponije, uključujući obavezu izvođača radova da pronađe odlagalište. Sav trošak deponiranog materijala snosi izvođač radova.           </t>
    </r>
    <r>
      <rPr>
        <sz val="8"/>
        <rFont val="Calibri"/>
        <family val="2"/>
      </rPr>
      <t xml:space="preserve">                                                                                                                                                                                                                     
Izvođač je dužan izvesti pomoćna sredstva za rad kao što su skele, ograde, skladišta, dizalice, dopremiti i postaviti strojeve, alat, potreban pribor itd.  te poduzeti sve mjere sigurnosti da ne dođe do smetnji i opasnosti po život i zdravlje zaposlenika, drugog osoblja i prolaznika. Svaka eventualna šteta koja bi bila prouzročena prolazniku, susjednoj građevini, cesti itd. pada na teret izvođača koji je dužan ukloniti i nadoknaditi štetu u određenom roku.
Nadzor glede čuvanja građevine, gradilišta, postrojenja, alata i materijala pada na teret izvoditelja.
Jedinične cijene pojedinih stavki troškovnika sadržavaju troškove za posve dogotovljen rad. One uključuju materijal, pomoćna sredstva kao što su voda, električna energija, alat, oplata, skela ili slično, za svu radnu snagu, za sve pripremne radove (kao npr. postavljanje baraka i postrojenja, uključivo s demontažom i otpremom s gradilišta nakon završetka radova i druge troškove koji se u bilo kojem obliku pojave za potrebe gradnje). Čišćenje i uređenje gradilišta također je sadržano u jediničnim cijenama.
Prije davanja ponude, izvođač mora pregledati projektnu dokumentaciju te zatražiti objašnjenje za eventualne nejasne stavke te provjeriti dokaznicu mjera i na vrijeme dati svoje primjedbe. Kasnije primjedbe ne mogu se uzimati u obzir.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</si>
</sst>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kn&quot;_-;\-* #,##0.00\ &quot;kn&quot;_-;_-* &quot;-&quot;??\ &quot;kn&quot;_-;_-@_-"/>
    <numFmt numFmtId="43" formatCode="_-* #,##0.00\ _k_n_-;\-* #,##0.00\ _k_n_-;_-* &quot;-&quot;??\ _k_n_-;_-@_-"/>
    <numFmt numFmtId="164" formatCode="_-* #,##0_-;\-* #,##0_-;_-* &quot;-&quot;_-;_-@_-"/>
    <numFmt numFmtId="165" formatCode="_-* #,##0.00_-;\-* #,##0.00_-;_-* &quot;-&quot;??_-;_-@_-"/>
    <numFmt numFmtId="166" formatCode="#,##0.00\ _k_n"/>
    <numFmt numFmtId="167" formatCode="_-* #,##0_-;\-* #,##0_-;_-* &quot;-&quot;??_-;_-@_-"/>
    <numFmt numFmtId="168" formatCode="_-* #,##0.0_-;\-* #,##0.0_-;_-* &quot;-&quot;??_-;_-@_-"/>
    <numFmt numFmtId="169" formatCode="#,##0.0_ ;\-#,##0.0\ "/>
    <numFmt numFmtId="170" formatCode="#,##0.00\ &quot;kn&quot;"/>
    <numFmt numFmtId="171" formatCode="_-* #,##0.00\ [$€-41A]_-;\-* #,##0.00\ [$€-41A]_-;_-* &quot;-&quot;??\ [$€-41A]_-;_-@_-"/>
  </numFmts>
  <fonts count="40"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font>
    <font>
      <sz val="8"/>
      <name val="Arial"/>
      <family val="2"/>
      <charset val="238"/>
    </font>
    <font>
      <sz val="11"/>
      <color theme="1"/>
      <name val="Calibri"/>
      <family val="2"/>
      <charset val="238"/>
      <scheme val="minor"/>
    </font>
    <font>
      <sz val="10"/>
      <name val="Arial"/>
      <family val="2"/>
    </font>
    <font>
      <sz val="10"/>
      <name val="Arial"/>
      <family val="2"/>
    </font>
    <font>
      <sz val="10"/>
      <name val="Arial"/>
      <family val="2"/>
      <charset val="238"/>
    </font>
    <font>
      <sz val="11"/>
      <color indexed="8"/>
      <name val="Calibri"/>
      <family val="2"/>
      <charset val="238"/>
    </font>
    <font>
      <b/>
      <sz val="10"/>
      <name val="Calibri"/>
      <family val="2"/>
      <charset val="238"/>
    </font>
    <font>
      <vertAlign val="superscript"/>
      <sz val="10"/>
      <name val="Calibri"/>
      <family val="2"/>
      <charset val="238"/>
    </font>
    <font>
      <b/>
      <sz val="10"/>
      <color indexed="8"/>
      <name val="Calibri"/>
      <family val="2"/>
      <charset val="238"/>
    </font>
    <font>
      <b/>
      <sz val="10"/>
      <name val="Calibri"/>
      <family val="2"/>
    </font>
    <font>
      <sz val="10"/>
      <name val="Calibri"/>
      <family val="2"/>
      <charset val="238"/>
    </font>
    <font>
      <sz val="10"/>
      <color indexed="8"/>
      <name val="Calibri"/>
      <family val="2"/>
      <charset val="238"/>
    </font>
    <font>
      <b/>
      <sz val="10"/>
      <name val="Calibri"/>
      <family val="2"/>
      <scheme val="minor"/>
    </font>
    <font>
      <sz val="11"/>
      <color rgb="FFFF0000"/>
      <name val="Calibri"/>
      <family val="2"/>
      <scheme val="minor"/>
    </font>
    <font>
      <sz val="10"/>
      <color rgb="FFFF0000"/>
      <name val="Calibri"/>
      <family val="2"/>
      <charset val="238"/>
    </font>
    <font>
      <vertAlign val="subscript"/>
      <sz val="10"/>
      <name val="Calibri"/>
      <family val="2"/>
      <charset val="238"/>
    </font>
    <font>
      <b/>
      <sz val="10"/>
      <color rgb="FFFF0000"/>
      <name val="Calibri"/>
      <family val="2"/>
      <charset val="238"/>
    </font>
    <font>
      <sz val="10"/>
      <color theme="1"/>
      <name val="Calibri"/>
      <family val="2"/>
      <charset val="238"/>
    </font>
    <font>
      <i/>
      <sz val="10"/>
      <name val="Calibri"/>
      <family val="2"/>
      <charset val="238"/>
    </font>
    <font>
      <b/>
      <u/>
      <sz val="10"/>
      <name val="Calibri"/>
      <family val="2"/>
      <charset val="238"/>
    </font>
    <font>
      <u/>
      <sz val="10"/>
      <name val="Calibri"/>
      <family val="2"/>
      <charset val="238"/>
    </font>
    <font>
      <sz val="11"/>
      <name val="Calibri"/>
      <family val="2"/>
      <scheme val="minor"/>
    </font>
    <font>
      <sz val="10"/>
      <name val="Calibri"/>
      <family val="2"/>
    </font>
    <font>
      <sz val="8"/>
      <name val="Calibri"/>
      <family val="2"/>
    </font>
    <font>
      <b/>
      <u/>
      <sz val="8"/>
      <name val="Calibri"/>
      <family val="2"/>
    </font>
    <font>
      <b/>
      <sz val="11"/>
      <name val="Calibri"/>
      <family val="2"/>
      <charset val="238"/>
      <scheme val="minor"/>
    </font>
    <font>
      <b/>
      <sz val="10"/>
      <name val="Arial"/>
      <family val="2"/>
      <charset val="238"/>
    </font>
    <font>
      <b/>
      <sz val="10"/>
      <name val="Arial"/>
      <family val="2"/>
    </font>
    <font>
      <b/>
      <u/>
      <sz val="10"/>
      <name val="Arial"/>
      <family val="2"/>
    </font>
    <font>
      <sz val="10"/>
      <color theme="1"/>
      <name val="Arial"/>
      <family val="2"/>
    </font>
    <font>
      <b/>
      <sz val="10"/>
      <color theme="1"/>
      <name val="Arial"/>
      <family val="2"/>
    </font>
    <font>
      <sz val="7"/>
      <name val="Arial"/>
      <family val="2"/>
      <charset val="238"/>
    </font>
    <font>
      <sz val="10"/>
      <color rgb="FFFF0000"/>
      <name val="Arial"/>
      <family val="2"/>
      <charset val="238"/>
    </font>
    <font>
      <b/>
      <sz val="10"/>
      <color rgb="FFFF0000"/>
      <name val="Arial"/>
      <family val="2"/>
      <charset val="238"/>
    </font>
    <font>
      <sz val="8"/>
      <name val="Calibri"/>
      <family val="2"/>
      <charset val="23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
      <patternFill patternType="solid">
        <fgColor rgb="FFFFC000"/>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2">
    <xf numFmtId="0" fontId="0" fillId="0" borderId="0"/>
    <xf numFmtId="44" fontId="4" fillId="0" borderId="0" applyFont="0" applyFill="0" applyBorder="0" applyAlignment="0" applyProtection="0"/>
    <xf numFmtId="0" fontId="6" fillId="0" borderId="0"/>
    <xf numFmtId="165" fontId="4" fillId="0" borderId="0" applyFont="0" applyFill="0" applyBorder="0" applyAlignment="0" applyProtection="0"/>
    <xf numFmtId="9" fontId="7" fillId="0" borderId="0" applyFont="0" applyFill="0" applyBorder="0" applyAlignment="0" applyProtection="0"/>
    <xf numFmtId="164" fontId="8" fillId="0" borderId="0" applyFont="0" applyFill="0" applyBorder="0" applyAlignment="0" applyProtection="0"/>
    <xf numFmtId="4" fontId="4" fillId="0" borderId="0"/>
    <xf numFmtId="0" fontId="9" fillId="0" borderId="0"/>
    <xf numFmtId="0" fontId="9" fillId="0" borderId="0"/>
    <xf numFmtId="0" fontId="9" fillId="0" borderId="0"/>
    <xf numFmtId="0" fontId="10" fillId="0" borderId="0"/>
    <xf numFmtId="0" fontId="9" fillId="0" borderId="0"/>
    <xf numFmtId="44" fontId="4" fillId="0" borderId="0" applyFont="0" applyFill="0" applyBorder="0" applyAlignment="0" applyProtection="0"/>
    <xf numFmtId="0" fontId="3" fillId="0" borderId="0"/>
    <xf numFmtId="165" fontId="4" fillId="0" borderId="0" applyFont="0" applyFill="0" applyBorder="0" applyAlignment="0" applyProtection="0"/>
    <xf numFmtId="9" fontId="4" fillId="0" borderId="0" applyFont="0" applyFill="0" applyBorder="0" applyAlignment="0" applyProtection="0"/>
    <xf numFmtId="0" fontId="2" fillId="0" borderId="0"/>
    <xf numFmtId="165" fontId="2" fillId="0" borderId="0" applyFont="0" applyFill="0" applyBorder="0" applyAlignment="0" applyProtection="0"/>
    <xf numFmtId="44" fontId="2" fillId="0" borderId="0" applyFont="0" applyFill="0" applyBorder="0" applyAlignment="0" applyProtection="0"/>
    <xf numFmtId="0" fontId="1" fillId="0" borderId="0"/>
    <xf numFmtId="0" fontId="9" fillId="0" borderId="0"/>
    <xf numFmtId="0" fontId="9" fillId="0" borderId="0"/>
  </cellStyleXfs>
  <cellXfs count="264">
    <xf numFmtId="0" fontId="0" fillId="0" borderId="0" xfId="0"/>
    <xf numFmtId="0" fontId="13" fillId="4" borderId="4" xfId="2" applyFont="1" applyFill="1" applyBorder="1" applyAlignment="1">
      <alignment horizontal="center" vertical="center" wrapText="1"/>
    </xf>
    <xf numFmtId="0" fontId="13" fillId="4" borderId="4" xfId="2" applyFont="1" applyFill="1" applyBorder="1" applyAlignment="1">
      <alignment horizontal="right" vertical="center" wrapText="1"/>
    </xf>
    <xf numFmtId="2" fontId="11" fillId="3" borderId="4" xfId="19" applyNumberFormat="1" applyFont="1" applyFill="1" applyBorder="1" applyAlignment="1">
      <alignment horizontal="center" vertical="center"/>
    </xf>
    <xf numFmtId="2" fontId="11" fillId="3" borderId="4" xfId="19" applyNumberFormat="1" applyFont="1" applyFill="1" applyBorder="1" applyAlignment="1">
      <alignment horizontal="center" vertical="center" wrapText="1"/>
    </xf>
    <xf numFmtId="2" fontId="11" fillId="3" borderId="4" xfId="19" applyNumberFormat="1" applyFont="1" applyFill="1" applyBorder="1" applyAlignment="1" applyProtection="1">
      <alignment horizontal="center" vertical="center"/>
      <protection locked="0"/>
    </xf>
    <xf numFmtId="0" fontId="18" fillId="0" borderId="0" xfId="19" applyFont="1"/>
    <xf numFmtId="0" fontId="15" fillId="0" borderId="0" xfId="0" applyFont="1" applyAlignment="1">
      <alignment horizontal="center" vertical="top"/>
    </xf>
    <xf numFmtId="0" fontId="15" fillId="0" borderId="0" xfId="0" applyFont="1"/>
    <xf numFmtId="0" fontId="19" fillId="0" borderId="0" xfId="0" applyFont="1" applyAlignment="1">
      <alignment horizontal="center" vertical="top"/>
    </xf>
    <xf numFmtId="0" fontId="19" fillId="0" borderId="0" xfId="0" applyFont="1" applyAlignment="1">
      <alignment horizontal="justify" vertical="top"/>
    </xf>
    <xf numFmtId="2" fontId="19" fillId="0" borderId="0" xfId="0" applyNumberFormat="1" applyFont="1" applyAlignment="1">
      <alignment horizontal="center"/>
    </xf>
    <xf numFmtId="167" fontId="19" fillId="0" borderId="0" xfId="3" applyNumberFormat="1" applyFont="1" applyAlignment="1"/>
    <xf numFmtId="165" fontId="19" fillId="0" borderId="0" xfId="3" applyFont="1"/>
    <xf numFmtId="0" fontId="19" fillId="0" borderId="0" xfId="0" applyFont="1"/>
    <xf numFmtId="0" fontId="15" fillId="0" borderId="0" xfId="0" applyFont="1" applyAlignment="1">
      <alignment horizontal="justify" vertical="top" wrapText="1"/>
    </xf>
    <xf numFmtId="0" fontId="15" fillId="0" borderId="0" xfId="0" applyFont="1" applyAlignment="1">
      <alignment wrapText="1"/>
    </xf>
    <xf numFmtId="9" fontId="15" fillId="0" borderId="0" xfId="4" applyFont="1"/>
    <xf numFmtId="165" fontId="15" fillId="0" borderId="0" xfId="0" applyNumberFormat="1" applyFont="1"/>
    <xf numFmtId="165" fontId="19" fillId="0" borderId="0" xfId="0" applyNumberFormat="1" applyFont="1"/>
    <xf numFmtId="0" fontId="15" fillId="0" borderId="0" xfId="0" applyFont="1" applyAlignment="1">
      <alignment horizontal="left" vertical="top" wrapText="1"/>
    </xf>
    <xf numFmtId="0" fontId="11" fillId="0" borderId="0" xfId="0" applyFont="1"/>
    <xf numFmtId="49" fontId="21" fillId="0" borderId="0" xfId="0" applyNumberFormat="1" applyFont="1" applyAlignment="1">
      <alignment horizontal="center" vertical="top" wrapText="1"/>
    </xf>
    <xf numFmtId="0" fontId="16" fillId="0" borderId="0" xfId="16" applyFont="1" applyAlignment="1">
      <alignment horizontal="center" vertical="top"/>
    </xf>
    <xf numFmtId="0" fontId="16" fillId="0" borderId="0" xfId="16" applyFont="1" applyAlignment="1">
      <alignment horizontal="center"/>
    </xf>
    <xf numFmtId="0" fontId="15" fillId="0" borderId="0" xfId="16" applyFont="1"/>
    <xf numFmtId="0" fontId="16" fillId="0" borderId="0" xfId="16" applyFont="1" applyAlignment="1">
      <alignment horizontal="justify"/>
    </xf>
    <xf numFmtId="165" fontId="15" fillId="0" borderId="0" xfId="3" applyFont="1" applyFill="1" applyBorder="1" applyAlignment="1">
      <alignment horizontal="right"/>
    </xf>
    <xf numFmtId="165" fontId="19" fillId="0" borderId="0" xfId="3" applyFont="1" applyFill="1" applyBorder="1" applyAlignment="1">
      <alignment horizontal="right"/>
    </xf>
    <xf numFmtId="0" fontId="21" fillId="0" borderId="0" xfId="0" applyFont="1"/>
    <xf numFmtId="165" fontId="15" fillId="0" borderId="0" xfId="3" applyFont="1" applyFill="1" applyBorder="1"/>
    <xf numFmtId="0" fontId="15" fillId="0" borderId="0" xfId="2" applyFont="1" applyAlignment="1">
      <alignment horizontal="justify" vertical="top"/>
    </xf>
    <xf numFmtId="167" fontId="15" fillId="0" borderId="0" xfId="3" applyNumberFormat="1" applyFont="1" applyFill="1" applyBorder="1" applyAlignment="1">
      <alignment horizontal="right"/>
    </xf>
    <xf numFmtId="165" fontId="19" fillId="2" borderId="0" xfId="3" applyFont="1" applyFill="1"/>
    <xf numFmtId="2" fontId="15" fillId="0" borderId="0" xfId="0" applyNumberFormat="1" applyFont="1"/>
    <xf numFmtId="166" fontId="15" fillId="0" borderId="0" xfId="0" applyNumberFormat="1" applyFont="1" applyAlignment="1">
      <alignment horizontal="right"/>
    </xf>
    <xf numFmtId="167" fontId="15" fillId="0" borderId="0" xfId="3" applyNumberFormat="1" applyFont="1" applyFill="1" applyBorder="1" applyAlignment="1"/>
    <xf numFmtId="167" fontId="15" fillId="0" borderId="0" xfId="3" applyNumberFormat="1" applyFont="1" applyFill="1" applyBorder="1"/>
    <xf numFmtId="0" fontId="19" fillId="0" borderId="0" xfId="0" applyFont="1" applyAlignment="1">
      <alignment horizontal="justify" wrapText="1"/>
    </xf>
    <xf numFmtId="167" fontId="19" fillId="0" borderId="0" xfId="3" applyNumberFormat="1" applyFont="1" applyFill="1" applyBorder="1" applyAlignment="1">
      <alignment horizontal="right"/>
    </xf>
    <xf numFmtId="0" fontId="19" fillId="0" borderId="0" xfId="0" applyFont="1" applyAlignment="1">
      <alignment wrapText="1"/>
    </xf>
    <xf numFmtId="0" fontId="15" fillId="0" borderId="0" xfId="11" applyFont="1"/>
    <xf numFmtId="49" fontId="15" fillId="0" borderId="0" xfId="11" applyNumberFormat="1" applyFont="1" applyAlignment="1">
      <alignment wrapText="1"/>
    </xf>
    <xf numFmtId="0" fontId="15" fillId="0" borderId="0" xfId="11" applyFont="1" applyAlignment="1">
      <alignment horizontal="center"/>
    </xf>
    <xf numFmtId="0" fontId="15" fillId="0" borderId="0" xfId="11" applyFont="1" applyAlignment="1">
      <alignment horizontal="right"/>
    </xf>
    <xf numFmtId="2" fontId="15" fillId="0" borderId="0" xfId="11" applyNumberFormat="1" applyFont="1" applyAlignment="1">
      <alignment horizontal="right"/>
    </xf>
    <xf numFmtId="4" fontId="15" fillId="0" borderId="0" xfId="11" applyNumberFormat="1" applyFont="1" applyAlignment="1">
      <alignment horizontal="right"/>
    </xf>
    <xf numFmtId="0" fontId="11" fillId="0" borderId="0" xfId="11" applyFont="1"/>
    <xf numFmtId="0" fontId="11" fillId="0" borderId="0" xfId="11" applyFont="1" applyAlignment="1">
      <alignment horizontal="center"/>
    </xf>
    <xf numFmtId="49" fontId="11" fillId="0" borderId="0" xfId="11" applyNumberFormat="1" applyFont="1" applyAlignment="1">
      <alignment horizontal="center" wrapText="1"/>
    </xf>
    <xf numFmtId="0" fontId="11" fillId="0" borderId="0" xfId="11" applyFont="1" applyAlignment="1">
      <alignment horizontal="right"/>
    </xf>
    <xf numFmtId="2" fontId="11" fillId="0" borderId="0" xfId="11" applyNumberFormat="1" applyFont="1" applyAlignment="1">
      <alignment horizontal="center"/>
    </xf>
    <xf numFmtId="4" fontId="11" fillId="0" borderId="0" xfId="11" applyNumberFormat="1" applyFont="1" applyAlignment="1">
      <alignment horizontal="center"/>
    </xf>
    <xf numFmtId="0" fontId="15" fillId="0" borderId="0" xfId="11" applyFont="1" applyAlignment="1">
      <alignment horizontal="justify" vertical="top" wrapText="1"/>
    </xf>
    <xf numFmtId="49" fontId="15" fillId="0" borderId="0" xfId="11" applyNumberFormat="1" applyFont="1" applyAlignment="1">
      <alignment horizontal="left" wrapText="1"/>
    </xf>
    <xf numFmtId="49" fontId="15" fillId="0" borderId="0" xfId="11" applyNumberFormat="1" applyFont="1" applyAlignment="1">
      <alignment horizontal="justify" wrapText="1"/>
    </xf>
    <xf numFmtId="49" fontId="11" fillId="0" borderId="0" xfId="11" applyNumberFormat="1" applyFont="1" applyAlignment="1">
      <alignment horizontal="right" wrapText="1"/>
    </xf>
    <xf numFmtId="4" fontId="11" fillId="0" borderId="0" xfId="11" applyNumberFormat="1" applyFont="1" applyAlignment="1">
      <alignment horizontal="right"/>
    </xf>
    <xf numFmtId="0" fontId="11" fillId="0" borderId="0" xfId="11" applyFont="1" applyAlignment="1">
      <alignment horizontal="center" wrapText="1"/>
    </xf>
    <xf numFmtId="2" fontId="11" fillId="0" borderId="0" xfId="11" applyNumberFormat="1" applyFont="1" applyAlignment="1">
      <alignment horizontal="center" wrapText="1"/>
    </xf>
    <xf numFmtId="4" fontId="11" fillId="0" borderId="0" xfId="11" applyNumberFormat="1" applyFont="1" applyAlignment="1">
      <alignment horizontal="center" wrapText="1"/>
    </xf>
    <xf numFmtId="0" fontId="15" fillId="0" borderId="4" xfId="0" applyFont="1" applyBorder="1" applyAlignment="1">
      <alignment horizontal="justify" vertical="top" wrapText="1"/>
    </xf>
    <xf numFmtId="0" fontId="15" fillId="0" borderId="4" xfId="0" applyFont="1" applyBorder="1" applyAlignment="1">
      <alignment horizontal="center"/>
    </xf>
    <xf numFmtId="167" fontId="15" fillId="0" borderId="4" xfId="3" applyNumberFormat="1" applyFont="1" applyFill="1" applyBorder="1" applyAlignment="1">
      <alignment horizontal="center"/>
    </xf>
    <xf numFmtId="165" fontId="15" fillId="0" borderId="4" xfId="3" applyFont="1" applyFill="1" applyBorder="1" applyAlignment="1">
      <alignment horizontal="right"/>
    </xf>
    <xf numFmtId="2" fontId="15" fillId="0" borderId="4" xfId="0" applyNumberFormat="1" applyFont="1" applyBorder="1" applyAlignment="1">
      <alignment horizontal="center"/>
    </xf>
    <xf numFmtId="0" fontId="11" fillId="3" borderId="4" xfId="0" applyFont="1" applyFill="1" applyBorder="1" applyAlignment="1">
      <alignment horizontal="left" vertical="center"/>
    </xf>
    <xf numFmtId="165" fontId="11" fillId="3" borderId="4" xfId="0" applyNumberFormat="1" applyFont="1" applyFill="1" applyBorder="1" applyAlignment="1">
      <alignment horizontal="right" vertical="center"/>
    </xf>
    <xf numFmtId="0" fontId="15" fillId="0" borderId="4" xfId="0" applyFont="1" applyBorder="1"/>
    <xf numFmtId="167" fontId="15" fillId="0" borderId="4" xfId="3" applyNumberFormat="1" applyFont="1" applyFill="1" applyBorder="1" applyAlignment="1">
      <alignment horizontal="center" vertical="center"/>
    </xf>
    <xf numFmtId="0" fontId="15" fillId="0" borderId="4" xfId="0" applyFont="1" applyBorder="1" applyAlignment="1">
      <alignment horizontal="justify" vertical="center" wrapText="1"/>
    </xf>
    <xf numFmtId="167" fontId="15" fillId="0" borderId="4" xfId="3" applyNumberFormat="1" applyFont="1" applyFill="1" applyBorder="1"/>
    <xf numFmtId="49" fontId="15" fillId="0" borderId="4" xfId="0" applyNumberFormat="1" applyFont="1" applyBorder="1" applyAlignment="1">
      <alignment horizontal="justify" vertical="top" wrapText="1"/>
    </xf>
    <xf numFmtId="168" fontId="15" fillId="0" borderId="4" xfId="3" applyNumberFormat="1" applyFont="1" applyFill="1" applyBorder="1" applyAlignment="1">
      <alignment horizontal="right"/>
    </xf>
    <xf numFmtId="165" fontId="15" fillId="0" borderId="4" xfId="3" applyFont="1" applyFill="1" applyBorder="1"/>
    <xf numFmtId="49" fontId="23" fillId="0" borderId="4" xfId="0" applyNumberFormat="1" applyFont="1" applyBorder="1" applyAlignment="1">
      <alignment horizontal="justify" vertical="top" wrapText="1"/>
    </xf>
    <xf numFmtId="167" fontId="15" fillId="0" borderId="4" xfId="3" applyNumberFormat="1" applyFont="1" applyFill="1" applyBorder="1" applyAlignment="1">
      <alignment horizontal="right"/>
    </xf>
    <xf numFmtId="169" fontId="15" fillId="0" borderId="4" xfId="3" applyNumberFormat="1" applyFont="1" applyFill="1" applyBorder="1" applyAlignment="1">
      <alignment horizontal="right"/>
    </xf>
    <xf numFmtId="0" fontId="15" fillId="0" borderId="4" xfId="2" applyFont="1" applyBorder="1" applyAlignment="1">
      <alignment horizontal="justify" vertical="top" wrapText="1"/>
    </xf>
    <xf numFmtId="0" fontId="25" fillId="0" borderId="4" xfId="0" applyFont="1" applyBorder="1" applyAlignment="1">
      <alignment horizontal="justify" vertical="top" wrapText="1"/>
    </xf>
    <xf numFmtId="0" fontId="15" fillId="0" borderId="4" xfId="0" applyFont="1" applyBorder="1" applyAlignment="1">
      <alignment horizontal="left" vertical="top" wrapText="1"/>
    </xf>
    <xf numFmtId="0" fontId="15" fillId="0" borderId="4" xfId="0" applyFont="1" applyBorder="1" applyAlignment="1">
      <alignment horizontal="justify"/>
    </xf>
    <xf numFmtId="0" fontId="15" fillId="0" borderId="4" xfId="0" applyFont="1" applyBorder="1" applyAlignment="1">
      <alignment horizontal="left" wrapText="1"/>
    </xf>
    <xf numFmtId="167" fontId="15" fillId="0" borderId="4" xfId="3" applyNumberFormat="1" applyFont="1" applyBorder="1" applyAlignment="1">
      <alignment horizontal="right"/>
    </xf>
    <xf numFmtId="0" fontId="15" fillId="2" borderId="4" xfId="0" applyFont="1" applyFill="1" applyBorder="1" applyAlignment="1">
      <alignment horizontal="justify" vertical="top" wrapText="1"/>
    </xf>
    <xf numFmtId="0" fontId="15" fillId="0" borderId="4" xfId="0" applyFont="1" applyBorder="1" applyAlignment="1">
      <alignment wrapText="1"/>
    </xf>
    <xf numFmtId="49" fontId="15" fillId="0" borderId="4" xfId="8" applyNumberFormat="1" applyFont="1" applyBorder="1" applyAlignment="1">
      <alignment vertical="center"/>
    </xf>
    <xf numFmtId="3" fontId="15" fillId="0" borderId="4" xfId="0" applyNumberFormat="1" applyFont="1" applyBorder="1" applyAlignment="1">
      <alignment horizontal="right"/>
    </xf>
    <xf numFmtId="4" fontId="15" fillId="0" borderId="4" xfId="0" applyNumberFormat="1" applyFont="1" applyBorder="1"/>
    <xf numFmtId="0" fontId="15" fillId="0" borderId="4" xfId="10" quotePrefix="1" applyFont="1" applyBorder="1" applyAlignment="1">
      <alignment horizontal="justify" vertical="top" wrapText="1"/>
    </xf>
    <xf numFmtId="165" fontId="11" fillId="3" borderId="4" xfId="0" applyNumberFormat="1" applyFont="1" applyFill="1" applyBorder="1" applyAlignment="1">
      <alignment vertical="center"/>
    </xf>
    <xf numFmtId="0" fontId="25" fillId="0" borderId="4" xfId="0" applyFont="1" applyBorder="1" applyAlignment="1">
      <alignment horizontal="justify" vertical="center"/>
    </xf>
    <xf numFmtId="167" fontId="15" fillId="0" borderId="4" xfId="3" applyNumberFormat="1" applyFont="1" applyBorder="1" applyAlignment="1"/>
    <xf numFmtId="165" fontId="15" fillId="0" borderId="4" xfId="3" applyFont="1" applyBorder="1"/>
    <xf numFmtId="0" fontId="15" fillId="0" borderId="4" xfId="0" applyFont="1" applyBorder="1" applyAlignment="1">
      <alignment horizontal="center" vertical="top"/>
    </xf>
    <xf numFmtId="2" fontId="11" fillId="0" borderId="4" xfId="0" applyNumberFormat="1" applyFont="1" applyBorder="1" applyAlignment="1">
      <alignment horizontal="center"/>
    </xf>
    <xf numFmtId="0" fontId="25" fillId="0" borderId="4" xfId="0" applyFont="1" applyBorder="1" applyAlignment="1">
      <alignment horizontal="justify" vertical="center" wrapText="1"/>
    </xf>
    <xf numFmtId="0" fontId="15" fillId="0" borderId="4" xfId="0" applyFont="1" applyBorder="1" applyAlignment="1">
      <alignment horizontal="center" vertical="center"/>
    </xf>
    <xf numFmtId="164" fontId="15" fillId="0" borderId="4" xfId="5" applyFont="1" applyFill="1" applyBorder="1" applyAlignment="1">
      <alignment horizontal="right"/>
    </xf>
    <xf numFmtId="2" fontId="15" fillId="0" borderId="4" xfId="0" applyNumberFormat="1" applyFont="1" applyBorder="1" applyAlignment="1">
      <alignment horizontal="center" vertical="center"/>
    </xf>
    <xf numFmtId="165" fontId="11" fillId="3" borderId="4" xfId="0" applyNumberFormat="1" applyFont="1" applyFill="1" applyBorder="1" applyAlignment="1">
      <alignment vertical="center" wrapText="1"/>
    </xf>
    <xf numFmtId="167" fontId="15" fillId="0" borderId="4" xfId="3" applyNumberFormat="1" applyFont="1" applyFill="1" applyBorder="1" applyAlignment="1"/>
    <xf numFmtId="3" fontId="15" fillId="0" borderId="4" xfId="0" applyNumberFormat="1" applyFont="1" applyBorder="1"/>
    <xf numFmtId="49" fontId="11" fillId="0" borderId="4" xfId="11" applyNumberFormat="1" applyFont="1" applyBorder="1" applyAlignment="1">
      <alignment horizontal="center" wrapText="1"/>
    </xf>
    <xf numFmtId="0" fontId="11" fillId="0" borderId="4" xfId="11" applyFont="1" applyBorder="1" applyAlignment="1">
      <alignment horizontal="center"/>
    </xf>
    <xf numFmtId="4" fontId="15" fillId="0" borderId="4" xfId="11" applyNumberFormat="1" applyFont="1" applyBorder="1" applyAlignment="1">
      <alignment horizontal="right"/>
    </xf>
    <xf numFmtId="0" fontId="15" fillId="0" borderId="4" xfId="11" applyFont="1" applyBorder="1" applyAlignment="1">
      <alignment horizontal="justify" vertical="top" wrapText="1"/>
    </xf>
    <xf numFmtId="0" fontId="15" fillId="0" borderId="4" xfId="11" applyFont="1" applyBorder="1" applyAlignment="1">
      <alignment horizontal="center"/>
    </xf>
    <xf numFmtId="0" fontId="15" fillId="0" borderId="4" xfId="11" applyFont="1" applyBorder="1"/>
    <xf numFmtId="49" fontId="15" fillId="0" borderId="4" xfId="11" applyNumberFormat="1" applyFont="1" applyBorder="1" applyAlignment="1">
      <alignment horizontal="left" wrapText="1"/>
    </xf>
    <xf numFmtId="49" fontId="15" fillId="0" borderId="4" xfId="11" applyNumberFormat="1" applyFont="1" applyBorder="1" applyAlignment="1">
      <alignment wrapText="1"/>
    </xf>
    <xf numFmtId="49" fontId="15" fillId="0" borderId="4" xfId="11" applyNumberFormat="1" applyFont="1" applyBorder="1" applyAlignment="1">
      <alignment horizontal="justify" wrapText="1"/>
    </xf>
    <xf numFmtId="49" fontId="11" fillId="0" borderId="4" xfId="11" applyNumberFormat="1" applyFont="1" applyBorder="1" applyAlignment="1">
      <alignment horizontal="right" wrapText="1"/>
    </xf>
    <xf numFmtId="0" fontId="9" fillId="0" borderId="4" xfId="0" applyFont="1" applyBorder="1"/>
    <xf numFmtId="0" fontId="11" fillId="3" borderId="4" xfId="0" applyFont="1" applyFill="1" applyBorder="1" applyAlignment="1">
      <alignment horizontal="center" vertical="center"/>
    </xf>
    <xf numFmtId="49" fontId="15" fillId="0" borderId="4" xfId="0" applyNumberFormat="1" applyFont="1" applyBorder="1" applyAlignment="1">
      <alignment horizontal="center" vertical="top" wrapText="1"/>
    </xf>
    <xf numFmtId="49" fontId="15" fillId="0" borderId="4" xfId="0" applyNumberFormat="1" applyFont="1" applyBorder="1" applyAlignment="1">
      <alignment horizontal="center" vertical="center" wrapText="1"/>
    </xf>
    <xf numFmtId="0" fontId="15" fillId="0" borderId="4" xfId="0" applyFont="1" applyBorder="1" applyAlignment="1">
      <alignment horizontal="center" vertical="top" wrapText="1"/>
    </xf>
    <xf numFmtId="0" fontId="15" fillId="0" borderId="4" xfId="0" applyFont="1" applyBorder="1" applyAlignment="1">
      <alignment horizontal="center" vertical="center" wrapText="1"/>
    </xf>
    <xf numFmtId="0" fontId="11" fillId="3" borderId="4" xfId="0" applyFont="1" applyFill="1" applyBorder="1" applyAlignment="1">
      <alignment horizontal="center" vertical="center" wrapText="1"/>
    </xf>
    <xf numFmtId="2" fontId="14" fillId="3" borderId="4" xfId="19" applyNumberFormat="1" applyFont="1" applyFill="1" applyBorder="1" applyAlignment="1">
      <alignment horizontal="center" vertical="center"/>
    </xf>
    <xf numFmtId="0" fontId="26" fillId="0" borderId="0" xfId="19" applyFont="1"/>
    <xf numFmtId="2" fontId="14" fillId="3" borderId="4" xfId="19" applyNumberFormat="1" applyFont="1" applyFill="1" applyBorder="1" applyAlignment="1">
      <alignment horizontal="center" vertical="center" wrapText="1"/>
    </xf>
    <xf numFmtId="2" fontId="14" fillId="3" borderId="4" xfId="19" applyNumberFormat="1" applyFont="1" applyFill="1" applyBorder="1" applyAlignment="1" applyProtection="1">
      <alignment horizontal="center" vertical="center"/>
      <protection locked="0"/>
    </xf>
    <xf numFmtId="0" fontId="14" fillId="3" borderId="4" xfId="0" applyFont="1" applyFill="1" applyBorder="1" applyAlignment="1">
      <alignment horizontal="center" vertical="center"/>
    </xf>
    <xf numFmtId="0" fontId="14" fillId="3" borderId="4" xfId="0" applyFont="1" applyFill="1" applyBorder="1" applyAlignment="1">
      <alignment vertical="center"/>
    </xf>
    <xf numFmtId="165" fontId="14" fillId="3" borderId="4" xfId="0" applyNumberFormat="1" applyFont="1" applyFill="1" applyBorder="1" applyAlignment="1">
      <alignment horizontal="right" vertical="center"/>
    </xf>
    <xf numFmtId="0" fontId="27" fillId="0" borderId="0" xfId="0" applyFont="1"/>
    <xf numFmtId="0" fontId="15" fillId="0" borderId="4" xfId="16" applyFont="1" applyBorder="1" applyAlignment="1">
      <alignment horizontal="center" vertical="center" wrapText="1"/>
    </xf>
    <xf numFmtId="0" fontId="14" fillId="3" borderId="4" xfId="16" applyFont="1" applyFill="1" applyBorder="1" applyAlignment="1">
      <alignment horizontal="center" vertical="center" wrapText="1"/>
    </xf>
    <xf numFmtId="0" fontId="14" fillId="3" borderId="4" xfId="16" applyFont="1" applyFill="1" applyBorder="1" applyAlignment="1">
      <alignment vertical="center"/>
    </xf>
    <xf numFmtId="0" fontId="27" fillId="0" borderId="4" xfId="16" applyFont="1" applyBorder="1" applyAlignment="1">
      <alignment horizontal="center" vertical="top" wrapText="1"/>
    </xf>
    <xf numFmtId="0" fontId="27" fillId="0" borderId="4" xfId="16" applyFont="1" applyBorder="1" applyAlignment="1">
      <alignment horizontal="justify" vertical="center"/>
    </xf>
    <xf numFmtId="0" fontId="27" fillId="0" borderId="4" xfId="16" applyFont="1" applyBorder="1"/>
    <xf numFmtId="44" fontId="27" fillId="0" borderId="4" xfId="16" applyNumberFormat="1" applyFont="1" applyBorder="1"/>
    <xf numFmtId="0" fontId="14" fillId="0" borderId="4" xfId="16" applyFont="1" applyBorder="1" applyAlignment="1">
      <alignment horizontal="center" vertical="top" wrapText="1"/>
    </xf>
    <xf numFmtId="0" fontId="27" fillId="0" borderId="4" xfId="16" applyFont="1" applyBorder="1" applyAlignment="1">
      <alignment horizontal="justify" vertical="center" wrapText="1"/>
    </xf>
    <xf numFmtId="0" fontId="27" fillId="0" borderId="4" xfId="16" applyFont="1" applyBorder="1" applyAlignment="1">
      <alignment horizontal="center"/>
    </xf>
    <xf numFmtId="166" fontId="27" fillId="0" borderId="4" xfId="16" applyNumberFormat="1" applyFont="1" applyBorder="1"/>
    <xf numFmtId="0" fontId="27" fillId="0" borderId="4" xfId="16" applyFont="1" applyBorder="1" applyAlignment="1">
      <alignment horizontal="center" wrapText="1"/>
    </xf>
    <xf numFmtId="0" fontId="14" fillId="3" borderId="4" xfId="16" applyFont="1" applyFill="1" applyBorder="1" applyAlignment="1">
      <alignment vertical="center" wrapText="1"/>
    </xf>
    <xf numFmtId="0" fontId="14" fillId="0" borderId="4" xfId="16" applyFont="1" applyBorder="1" applyAlignment="1">
      <alignment horizontal="justify" vertical="top" wrapText="1"/>
    </xf>
    <xf numFmtId="0" fontId="27" fillId="0" borderId="4" xfId="16" applyFont="1" applyBorder="1" applyAlignment="1">
      <alignment horizontal="justify" vertical="top" wrapText="1"/>
    </xf>
    <xf numFmtId="0" fontId="27" fillId="0" borderId="4" xfId="16" applyFont="1" applyBorder="1" applyAlignment="1">
      <alignment horizontal="center" vertical="center" wrapText="1"/>
    </xf>
    <xf numFmtId="0" fontId="14" fillId="0" borderId="4" xfId="16" applyFont="1" applyBorder="1" applyAlignment="1">
      <alignment horizontal="center" vertical="center" wrapText="1"/>
    </xf>
    <xf numFmtId="44" fontId="27" fillId="0" borderId="4" xfId="16" applyNumberFormat="1" applyFont="1" applyBorder="1" applyAlignment="1">
      <alignment horizontal="center" wrapText="1"/>
    </xf>
    <xf numFmtId="166" fontId="27" fillId="0" borderId="4" xfId="16" applyNumberFormat="1" applyFont="1" applyBorder="1" applyAlignment="1">
      <alignment horizontal="center" vertical="center" wrapText="1"/>
    </xf>
    <xf numFmtId="0" fontId="27" fillId="0" borderId="4" xfId="16" applyFont="1" applyBorder="1" applyAlignment="1">
      <alignment horizontal="center" vertical="top"/>
    </xf>
    <xf numFmtId="0" fontId="14" fillId="0" borderId="4" xfId="16" applyFont="1" applyBorder="1" applyAlignment="1">
      <alignment horizontal="justify" vertical="center" wrapText="1"/>
    </xf>
    <xf numFmtId="0" fontId="27" fillId="0" borderId="4" xfId="16" applyFont="1" applyBorder="1" applyAlignment="1">
      <alignment horizontal="center" vertical="center"/>
    </xf>
    <xf numFmtId="166" fontId="27" fillId="0" borderId="4" xfId="16" applyNumberFormat="1" applyFont="1" applyBorder="1" applyAlignment="1">
      <alignment horizontal="center" wrapText="1"/>
    </xf>
    <xf numFmtId="166" fontId="27" fillId="0" borderId="4" xfId="16" applyNumberFormat="1" applyFont="1" applyBorder="1" applyAlignment="1">
      <alignment textRotation="90"/>
    </xf>
    <xf numFmtId="0" fontId="14" fillId="0" borderId="4" xfId="16" applyFont="1" applyBorder="1" applyAlignment="1">
      <alignment horizontal="center"/>
    </xf>
    <xf numFmtId="0" fontId="15" fillId="0" borderId="4" xfId="16" applyFont="1" applyBorder="1" applyAlignment="1">
      <alignment horizontal="center" vertical="top" wrapText="1"/>
    </xf>
    <xf numFmtId="0" fontId="15" fillId="0" borderId="4" xfId="16" applyFont="1" applyBorder="1" applyAlignment="1">
      <alignment horizontal="center" vertical="top"/>
    </xf>
    <xf numFmtId="49" fontId="15" fillId="0" borderId="4" xfId="16" applyNumberFormat="1" applyFont="1" applyBorder="1" applyAlignment="1">
      <alignment horizontal="center" vertical="top" wrapText="1"/>
    </xf>
    <xf numFmtId="49" fontId="15" fillId="0" borderId="4" xfId="16" applyNumberFormat="1" applyFont="1" applyBorder="1" applyAlignment="1">
      <alignment horizontal="center" vertical="center" wrapText="1"/>
    </xf>
    <xf numFmtId="16" fontId="15" fillId="0" borderId="4" xfId="16" applyNumberFormat="1" applyFont="1" applyBorder="1" applyAlignment="1">
      <alignment horizontal="center" vertical="top"/>
    </xf>
    <xf numFmtId="0" fontId="11" fillId="0" borderId="0" xfId="11" applyFont="1" applyAlignment="1">
      <alignment horizontal="center" vertical="center"/>
    </xf>
    <xf numFmtId="0" fontId="15" fillId="0" borderId="4" xfId="11" applyFont="1" applyBorder="1" applyAlignment="1">
      <alignment horizontal="center" vertical="center"/>
    </xf>
    <xf numFmtId="0" fontId="15" fillId="0" borderId="0" xfId="11" applyFont="1" applyAlignment="1">
      <alignment horizontal="center" vertical="center"/>
    </xf>
    <xf numFmtId="0" fontId="11" fillId="0" borderId="0" xfId="11" applyFont="1" applyAlignment="1">
      <alignment horizontal="center" vertical="center" wrapText="1"/>
    </xf>
    <xf numFmtId="0" fontId="11" fillId="0" borderId="4" xfId="11" applyFont="1" applyBorder="1" applyAlignment="1">
      <alignment horizontal="center" vertical="center"/>
    </xf>
    <xf numFmtId="2" fontId="11" fillId="0" borderId="4" xfId="11" applyNumberFormat="1" applyFont="1" applyBorder="1" applyAlignment="1">
      <alignment horizontal="right"/>
    </xf>
    <xf numFmtId="4" fontId="11" fillId="0" borderId="4" xfId="11" applyNumberFormat="1" applyFont="1" applyBorder="1" applyAlignment="1">
      <alignment horizontal="right"/>
    </xf>
    <xf numFmtId="0" fontId="30" fillId="0" borderId="0" xfId="19" applyFont="1"/>
    <xf numFmtId="49" fontId="15" fillId="0" borderId="0" xfId="0" applyNumberFormat="1" applyFont="1" applyAlignment="1">
      <alignment horizontal="center" vertical="top" wrapText="1"/>
    </xf>
    <xf numFmtId="2" fontId="15" fillId="0" borderId="0" xfId="0" applyNumberFormat="1" applyFont="1" applyAlignment="1">
      <alignment horizontal="center"/>
    </xf>
    <xf numFmtId="2" fontId="11" fillId="5" borderId="4" xfId="0" applyNumberFormat="1" applyFont="1" applyFill="1" applyBorder="1" applyAlignment="1">
      <alignment horizontal="center" vertical="top" wrapText="1"/>
    </xf>
    <xf numFmtId="2" fontId="11" fillId="5" borderId="4" xfId="0" applyNumberFormat="1" applyFont="1" applyFill="1" applyBorder="1" applyAlignment="1">
      <alignment horizontal="center" vertical="top"/>
    </xf>
    <xf numFmtId="2" fontId="11" fillId="0" borderId="4" xfId="0" applyNumberFormat="1" applyFont="1" applyBorder="1"/>
    <xf numFmtId="2" fontId="11" fillId="5" borderId="4" xfId="0" applyNumberFormat="1" applyFont="1" applyFill="1" applyBorder="1" applyAlignment="1">
      <alignment horizontal="left" vertical="top" wrapText="1"/>
    </xf>
    <xf numFmtId="2" fontId="11" fillId="5" borderId="4" xfId="0" applyNumberFormat="1" applyFont="1" applyFill="1" applyBorder="1" applyAlignment="1">
      <alignment horizontal="left" vertical="top"/>
    </xf>
    <xf numFmtId="0" fontId="27" fillId="0" borderId="0" xfId="16" applyFont="1" applyAlignment="1">
      <alignment horizontal="center"/>
    </xf>
    <xf numFmtId="166" fontId="27" fillId="0" borderId="0" xfId="16" applyNumberFormat="1" applyFont="1" applyAlignment="1">
      <alignment horizontal="center" vertical="center" wrapText="1"/>
    </xf>
    <xf numFmtId="16" fontId="15" fillId="0" borderId="2" xfId="16" applyNumberFormat="1" applyFont="1" applyBorder="1" applyAlignment="1">
      <alignment horizontal="center" vertical="top"/>
    </xf>
    <xf numFmtId="0" fontId="27" fillId="0" borderId="1" xfId="16" applyFont="1" applyBorder="1" applyAlignment="1">
      <alignment horizontal="justify" vertical="top" wrapText="1"/>
    </xf>
    <xf numFmtId="0" fontId="27" fillId="0" borderId="3" xfId="16" applyFont="1" applyBorder="1" applyAlignment="1">
      <alignment horizontal="center" vertical="top"/>
    </xf>
    <xf numFmtId="171" fontId="11" fillId="6" borderId="4" xfId="3" applyNumberFormat="1" applyFont="1" applyFill="1" applyBorder="1" applyAlignment="1">
      <alignment horizontal="right"/>
    </xf>
    <xf numFmtId="171" fontId="11" fillId="0" borderId="4" xfId="3" applyNumberFormat="1" applyFont="1" applyFill="1" applyBorder="1" applyAlignment="1">
      <alignment horizontal="right" vertical="top" wrapText="1"/>
    </xf>
    <xf numFmtId="171" fontId="11" fillId="0" borderId="4" xfId="3" applyNumberFormat="1" applyFont="1" applyFill="1" applyBorder="1" applyAlignment="1">
      <alignment horizontal="right" vertical="top"/>
    </xf>
    <xf numFmtId="171" fontId="11" fillId="0" borderId="4" xfId="3" applyNumberFormat="1" applyFont="1" applyFill="1" applyBorder="1" applyAlignment="1">
      <alignment horizontal="center" vertical="top" wrapText="1"/>
    </xf>
    <xf numFmtId="2" fontId="17" fillId="5" borderId="4" xfId="19" applyNumberFormat="1" applyFont="1" applyFill="1" applyBorder="1" applyAlignment="1">
      <alignment horizontal="left" vertical="top" wrapText="1"/>
    </xf>
    <xf numFmtId="0" fontId="26" fillId="0" borderId="4" xfId="19" applyFont="1" applyBorder="1"/>
    <xf numFmtId="49" fontId="17" fillId="2" borderId="4" xfId="19" applyNumberFormat="1" applyFont="1" applyFill="1" applyBorder="1" applyAlignment="1">
      <alignment horizontal="left" vertical="top" wrapText="1"/>
    </xf>
    <xf numFmtId="171" fontId="17" fillId="0" borderId="4" xfId="1" applyNumberFormat="1" applyFont="1" applyBorder="1"/>
    <xf numFmtId="171" fontId="17" fillId="6" borderId="4" xfId="1" applyNumberFormat="1" applyFont="1" applyFill="1" applyBorder="1"/>
    <xf numFmtId="44" fontId="14" fillId="3" borderId="4" xfId="16" applyNumberFormat="1" applyFont="1" applyFill="1" applyBorder="1" applyAlignment="1">
      <alignment vertical="center"/>
    </xf>
    <xf numFmtId="166" fontId="14" fillId="3" borderId="4" xfId="16" applyNumberFormat="1" applyFont="1" applyFill="1" applyBorder="1" applyAlignment="1">
      <alignment vertical="center" wrapText="1"/>
    </xf>
    <xf numFmtId="166" fontId="14" fillId="3" borderId="4" xfId="16" applyNumberFormat="1" applyFont="1" applyFill="1" applyBorder="1" applyAlignment="1">
      <alignment vertical="center"/>
    </xf>
    <xf numFmtId="2" fontId="14" fillId="3" borderId="4" xfId="19" applyNumberFormat="1" applyFont="1" applyFill="1" applyBorder="1" applyAlignment="1">
      <alignment horizontal="center" vertical="top" wrapText="1"/>
    </xf>
    <xf numFmtId="2" fontId="14" fillId="3" borderId="4" xfId="19" applyNumberFormat="1" applyFont="1" applyFill="1" applyBorder="1" applyAlignment="1">
      <alignment horizontal="left" vertical="top" wrapText="1"/>
    </xf>
    <xf numFmtId="2" fontId="14" fillId="3" borderId="4" xfId="19" applyNumberFormat="1" applyFont="1" applyFill="1" applyBorder="1" applyAlignment="1">
      <alignment horizontal="right" wrapText="1"/>
    </xf>
    <xf numFmtId="2" fontId="27" fillId="0" borderId="4" xfId="19" applyNumberFormat="1" applyFont="1" applyBorder="1" applyAlignment="1">
      <alignment horizontal="center" vertical="top" wrapText="1"/>
    </xf>
    <xf numFmtId="2" fontId="27" fillId="0" borderId="4" xfId="19" applyNumberFormat="1" applyFont="1" applyBorder="1" applyAlignment="1">
      <alignment horizontal="justify" vertical="top" wrapText="1"/>
    </xf>
    <xf numFmtId="2" fontId="27" fillId="0" borderId="4" xfId="19" applyNumberFormat="1" applyFont="1" applyBorder="1" applyAlignment="1">
      <alignment horizontal="center"/>
    </xf>
    <xf numFmtId="4" fontId="27" fillId="0" borderId="4" xfId="19" applyNumberFormat="1" applyFont="1" applyBorder="1"/>
    <xf numFmtId="2" fontId="26" fillId="5" borderId="4" xfId="19" applyNumberFormat="1" applyFont="1" applyFill="1" applyBorder="1"/>
    <xf numFmtId="165" fontId="15" fillId="0" borderId="0" xfId="16" applyNumberFormat="1" applyFont="1"/>
    <xf numFmtId="0" fontId="22" fillId="0" borderId="0" xfId="16" applyFont="1"/>
    <xf numFmtId="0" fontId="19" fillId="0" borderId="0" xfId="16" applyFont="1" applyAlignment="1">
      <alignment wrapText="1"/>
    </xf>
    <xf numFmtId="0" fontId="19" fillId="0" borderId="0" xfId="16" applyFont="1"/>
    <xf numFmtId="171" fontId="14" fillId="3" borderId="4" xfId="19" applyNumberFormat="1" applyFont="1" applyFill="1" applyBorder="1" applyAlignment="1">
      <alignment horizontal="right" wrapText="1"/>
    </xf>
    <xf numFmtId="171" fontId="27" fillId="0" borderId="4" xfId="19" applyNumberFormat="1" applyFont="1" applyBorder="1"/>
    <xf numFmtId="171" fontId="17" fillId="0" borderId="4" xfId="19" applyNumberFormat="1" applyFont="1" applyBorder="1"/>
    <xf numFmtId="171" fontId="17" fillId="6" borderId="4" xfId="19" applyNumberFormat="1" applyFont="1" applyFill="1" applyBorder="1"/>
    <xf numFmtId="171" fontId="0" fillId="0" borderId="4" xfId="0" applyNumberFormat="1" applyBorder="1"/>
    <xf numFmtId="171" fontId="13" fillId="4" borderId="4" xfId="2" applyNumberFormat="1" applyFont="1" applyFill="1" applyBorder="1" applyAlignment="1">
      <alignment wrapText="1"/>
    </xf>
    <xf numFmtId="4" fontId="15" fillId="0" borderId="0" xfId="20" applyNumberFormat="1" applyFont="1" applyAlignment="1">
      <alignment horizontal="left" vertical="top" wrapText="1"/>
    </xf>
    <xf numFmtId="0" fontId="15" fillId="0" borderId="4" xfId="0" quotePrefix="1" applyFont="1" applyBorder="1" applyAlignment="1">
      <alignment horizontal="justify" vertical="top" wrapText="1"/>
    </xf>
    <xf numFmtId="0" fontId="15" fillId="0" borderId="4" xfId="11" quotePrefix="1" applyFont="1" applyBorder="1" applyAlignment="1">
      <alignment horizontal="justify" vertical="top" wrapText="1"/>
    </xf>
    <xf numFmtId="0" fontId="15" fillId="0" borderId="4" xfId="2" quotePrefix="1" applyFont="1" applyBorder="1" applyAlignment="1">
      <alignment horizontal="justify" vertical="top" wrapText="1"/>
    </xf>
    <xf numFmtId="2" fontId="14" fillId="0" borderId="4" xfId="19" applyNumberFormat="1" applyFont="1" applyBorder="1" applyAlignment="1" applyProtection="1">
      <alignment horizontal="center" vertical="center"/>
      <protection locked="0"/>
    </xf>
    <xf numFmtId="2" fontId="14" fillId="0" borderId="4" xfId="19" applyNumberFormat="1" applyFont="1" applyBorder="1" applyAlignment="1" applyProtection="1">
      <alignment horizontal="right" wrapText="1"/>
      <protection locked="0"/>
    </xf>
    <xf numFmtId="4" fontId="27" fillId="0" borderId="4" xfId="19" applyNumberFormat="1" applyFont="1" applyBorder="1" applyProtection="1">
      <protection locked="0"/>
    </xf>
    <xf numFmtId="0" fontId="32" fillId="0" borderId="0" xfId="0" applyFont="1" applyAlignment="1">
      <alignment horizontal="left" vertical="center" wrapText="1"/>
    </xf>
    <xf numFmtId="0" fontId="33" fillId="0" borderId="0" xfId="21" applyFont="1" applyAlignment="1">
      <alignment horizontal="left" vertical="center" wrapText="1"/>
    </xf>
    <xf numFmtId="0" fontId="32" fillId="0" borderId="0" xfId="21" applyFont="1" applyAlignment="1">
      <alignment horizontal="left" vertical="center" wrapText="1"/>
    </xf>
    <xf numFmtId="0" fontId="4" fillId="0" borderId="0" xfId="21" applyFont="1" applyAlignment="1">
      <alignment horizontal="left" vertical="center" wrapText="1"/>
    </xf>
    <xf numFmtId="0" fontId="34" fillId="0" borderId="0" xfId="0" applyFont="1" applyAlignment="1">
      <alignment horizontal="left" vertical="center" wrapText="1"/>
    </xf>
    <xf numFmtId="0" fontId="35" fillId="0" borderId="0" xfId="0" applyFont="1" applyAlignment="1">
      <alignment horizontal="left" vertical="center"/>
    </xf>
    <xf numFmtId="0" fontId="4" fillId="0" borderId="0" xfId="21" quotePrefix="1" applyFont="1" applyAlignment="1">
      <alignment horizontal="left" vertical="center" wrapText="1"/>
    </xf>
    <xf numFmtId="0" fontId="4" fillId="0" borderId="0" xfId="0" applyFont="1" applyAlignment="1">
      <alignment horizontal="left" vertical="center" wrapText="1"/>
    </xf>
    <xf numFmtId="0" fontId="36" fillId="0" borderId="0" xfId="0" applyFont="1" applyAlignment="1">
      <alignment horizontal="left" vertical="center" wrapText="1"/>
    </xf>
    <xf numFmtId="0" fontId="4" fillId="0" borderId="0" xfId="0" applyFont="1" applyAlignment="1">
      <alignment horizontal="left" vertical="center"/>
    </xf>
    <xf numFmtId="0" fontId="37" fillId="0" borderId="0" xfId="0" applyFont="1"/>
    <xf numFmtId="0" fontId="9" fillId="2" borderId="0" xfId="21" applyFill="1" applyAlignment="1">
      <alignment horizontal="left" vertical="center" wrapText="1"/>
    </xf>
    <xf numFmtId="0" fontId="9" fillId="0" borderId="0" xfId="0" applyFont="1" applyAlignment="1">
      <alignment horizontal="left" vertical="center" wrapText="1"/>
    </xf>
    <xf numFmtId="0" fontId="31" fillId="0" borderId="0" xfId="21" applyFont="1" applyAlignment="1">
      <alignment horizontal="left" vertical="center" wrapText="1"/>
    </xf>
    <xf numFmtId="0" fontId="31" fillId="0" borderId="0" xfId="0" applyFont="1" applyAlignment="1">
      <alignment horizontal="left" vertical="center" wrapText="1"/>
    </xf>
    <xf numFmtId="0" fontId="38" fillId="0" borderId="0" xfId="0" applyFont="1" applyAlignment="1">
      <alignment horizontal="left" vertical="center" wrapText="1"/>
    </xf>
    <xf numFmtId="0" fontId="38" fillId="0" borderId="0" xfId="0" applyFont="1" applyAlignment="1">
      <alignment horizontal="left" vertical="center"/>
    </xf>
    <xf numFmtId="4" fontId="15" fillId="0" borderId="4" xfId="11" applyNumberFormat="1" applyFont="1" applyBorder="1" applyAlignment="1" applyProtection="1">
      <alignment horizontal="right"/>
      <protection locked="0"/>
    </xf>
    <xf numFmtId="2" fontId="15" fillId="0" borderId="4" xfId="11" applyNumberFormat="1" applyFont="1" applyBorder="1" applyAlignment="1" applyProtection="1">
      <alignment horizontal="right"/>
      <protection locked="0"/>
    </xf>
    <xf numFmtId="4" fontId="15" fillId="0" borderId="4" xfId="11" applyNumberFormat="1" applyFont="1" applyBorder="1" applyProtection="1">
      <protection locked="0"/>
    </xf>
    <xf numFmtId="43" fontId="27" fillId="0" borderId="4" xfId="16" applyNumberFormat="1" applyFont="1" applyBorder="1" applyAlignment="1" applyProtection="1">
      <alignment horizontal="center" vertical="center"/>
      <protection locked="0"/>
    </xf>
    <xf numFmtId="0" fontId="27" fillId="0" borderId="4" xfId="16" applyFont="1" applyBorder="1" applyProtection="1">
      <protection locked="0"/>
    </xf>
    <xf numFmtId="0" fontId="14" fillId="3" borderId="4" xfId="16" applyFont="1" applyFill="1" applyBorder="1" applyAlignment="1" applyProtection="1">
      <alignment vertical="center" wrapText="1"/>
      <protection locked="0"/>
    </xf>
    <xf numFmtId="170" fontId="27" fillId="0" borderId="4" xfId="16" applyNumberFormat="1" applyFont="1" applyBorder="1" applyProtection="1">
      <protection locked="0"/>
    </xf>
    <xf numFmtId="43" fontId="27" fillId="0" borderId="4" xfId="16" applyNumberFormat="1" applyFont="1" applyBorder="1" applyAlignment="1" applyProtection="1">
      <alignment horizontal="center" vertical="center" wrapText="1"/>
      <protection locked="0"/>
    </xf>
    <xf numFmtId="166" fontId="27" fillId="0" borderId="4" xfId="16" applyNumberFormat="1" applyFont="1" applyBorder="1" applyAlignment="1" applyProtection="1">
      <alignment horizontal="center" vertical="center" wrapText="1"/>
      <protection locked="0"/>
    </xf>
    <xf numFmtId="166" fontId="27" fillId="0" borderId="4" xfId="16" applyNumberFormat="1" applyFont="1" applyBorder="1" applyAlignment="1" applyProtection="1">
      <alignment horizontal="center" wrapText="1"/>
      <protection locked="0"/>
    </xf>
    <xf numFmtId="0" fontId="14" fillId="3" borderId="4" xfId="16" applyFont="1" applyFill="1" applyBorder="1" applyAlignment="1" applyProtection="1">
      <alignment vertical="center"/>
      <protection locked="0"/>
    </xf>
    <xf numFmtId="165" fontId="15" fillId="0" borderId="4" xfId="3" applyFont="1" applyFill="1" applyBorder="1" applyAlignment="1" applyProtection="1">
      <alignment horizontal="right"/>
      <protection locked="0"/>
    </xf>
    <xf numFmtId="165" fontId="15" fillId="0" borderId="4" xfId="3" applyFont="1" applyFill="1" applyBorder="1" applyProtection="1">
      <protection locked="0"/>
    </xf>
    <xf numFmtId="165" fontId="15" fillId="2" borderId="4" xfId="3" applyFont="1" applyFill="1" applyBorder="1" applyProtection="1">
      <protection locked="0"/>
    </xf>
    <xf numFmtId="165" fontId="15" fillId="2" borderId="4" xfId="3" applyFont="1" applyFill="1" applyBorder="1" applyAlignment="1" applyProtection="1">
      <alignment horizontal="right"/>
      <protection locked="0"/>
    </xf>
    <xf numFmtId="2" fontId="15" fillId="0" borderId="4" xfId="0" applyNumberFormat="1" applyFont="1" applyBorder="1" applyProtection="1">
      <protection locked="0"/>
    </xf>
    <xf numFmtId="4" fontId="15" fillId="0" borderId="4" xfId="0" applyNumberFormat="1" applyFont="1" applyBorder="1" applyProtection="1">
      <protection locked="0"/>
    </xf>
    <xf numFmtId="165" fontId="15" fillId="0" borderId="4" xfId="3" applyFont="1" applyBorder="1" applyProtection="1">
      <protection locked="0"/>
    </xf>
    <xf numFmtId="0" fontId="11" fillId="3" borderId="4" xfId="0" applyFont="1" applyFill="1" applyBorder="1" applyAlignment="1" applyProtection="1">
      <alignment horizontal="left" vertical="center"/>
      <protection locked="0"/>
    </xf>
    <xf numFmtId="0" fontId="13" fillId="4" borderId="4" xfId="2" applyFont="1" applyFill="1" applyBorder="1" applyAlignment="1">
      <alignment horizontal="center" vertical="center" wrapText="1"/>
    </xf>
    <xf numFmtId="2" fontId="14" fillId="3" borderId="4" xfId="19" applyNumberFormat="1" applyFont="1" applyFill="1" applyBorder="1" applyAlignment="1">
      <alignment horizontal="center" vertical="center"/>
    </xf>
    <xf numFmtId="49" fontId="17" fillId="5" borderId="2" xfId="19" applyNumberFormat="1" applyFont="1" applyFill="1" applyBorder="1" applyAlignment="1">
      <alignment horizontal="center" vertical="top" wrapText="1"/>
    </xf>
    <xf numFmtId="49" fontId="17" fillId="5" borderId="1" xfId="19" applyNumberFormat="1" applyFont="1" applyFill="1" applyBorder="1" applyAlignment="1">
      <alignment horizontal="center" vertical="top" wrapText="1"/>
    </xf>
    <xf numFmtId="49" fontId="17" fillId="5" borderId="3" xfId="19" applyNumberFormat="1" applyFont="1" applyFill="1" applyBorder="1" applyAlignment="1">
      <alignment horizontal="center" vertical="top" wrapText="1"/>
    </xf>
    <xf numFmtId="49" fontId="11" fillId="5" borderId="2" xfId="0" applyNumberFormat="1" applyFont="1" applyFill="1" applyBorder="1" applyAlignment="1">
      <alignment horizontal="center" vertical="top" wrapText="1"/>
    </xf>
    <xf numFmtId="49" fontId="11" fillId="5" borderId="1" xfId="0" applyNumberFormat="1" applyFont="1" applyFill="1" applyBorder="1" applyAlignment="1">
      <alignment horizontal="center" vertical="top" wrapText="1"/>
    </xf>
    <xf numFmtId="49" fontId="11" fillId="5" borderId="3" xfId="0" applyNumberFormat="1" applyFont="1" applyFill="1" applyBorder="1" applyAlignment="1">
      <alignment horizontal="center" vertical="top" wrapText="1"/>
    </xf>
    <xf numFmtId="0" fontId="11" fillId="3" borderId="4" xfId="0" applyFont="1" applyFill="1" applyBorder="1" applyAlignment="1">
      <alignment horizontal="left" vertical="center"/>
    </xf>
    <xf numFmtId="0" fontId="15" fillId="0" borderId="0" xfId="0" applyFont="1" applyAlignment="1">
      <alignment horizontal="center" wrapText="1"/>
    </xf>
    <xf numFmtId="0" fontId="11" fillId="3" borderId="4" xfId="0" applyFont="1" applyFill="1" applyBorder="1" applyAlignment="1">
      <alignment horizontal="left" vertical="center" wrapText="1"/>
    </xf>
    <xf numFmtId="0" fontId="28" fillId="0" borderId="4" xfId="16" applyFont="1" applyBorder="1" applyAlignment="1">
      <alignment horizontal="justify" vertical="top" wrapText="1"/>
    </xf>
    <xf numFmtId="2" fontId="11" fillId="3" borderId="4" xfId="19" applyNumberFormat="1" applyFont="1" applyFill="1" applyBorder="1" applyAlignment="1">
      <alignment horizontal="center" vertical="center"/>
    </xf>
  </cellXfs>
  <cellStyles count="22">
    <cellStyle name="Comma 2" xfId="14"/>
    <cellStyle name="Comma 3" xfId="17"/>
    <cellStyle name="Currency 2" xfId="12"/>
    <cellStyle name="Currency 3" xfId="18"/>
    <cellStyle name="Normal 11" xfId="6"/>
    <cellStyle name="Normal 112" xfId="20"/>
    <cellStyle name="Normal 12" xfId="10"/>
    <cellStyle name="Normal 2" xfId="2"/>
    <cellStyle name="Normal 2 2" xfId="11"/>
    <cellStyle name="Normal 2 3" xfId="13"/>
    <cellStyle name="Normal 3" xfId="16"/>
    <cellStyle name="Normal 4" xfId="19"/>
    <cellStyle name="Normal 7" xfId="8"/>
    <cellStyle name="Normal 9" xfId="7"/>
    <cellStyle name="Normalno" xfId="0" builtinId="0"/>
    <cellStyle name="Obično 10" xfId="21"/>
    <cellStyle name="Obično 2" xfId="9"/>
    <cellStyle name="Percent 2" xfId="15"/>
    <cellStyle name="Postotak" xfId="4" builtinId="5"/>
    <cellStyle name="Valuta" xfId="1" builtinId="4"/>
    <cellStyle name="Zarez" xfId="3" builtinId="3"/>
    <cellStyle name="Zarez [0]" xfId="5" builtin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80" zoomScaleNormal="80" workbookViewId="0">
      <selection activeCell="H13" sqref="H13"/>
    </sheetView>
  </sheetViews>
  <sheetFormatPr defaultRowHeight="12.75" x14ac:dyDescent="0.2"/>
  <cols>
    <col min="1" max="1" width="82.85546875" style="224" customWidth="1"/>
  </cols>
  <sheetData>
    <row r="1" spans="1:9" ht="21" customHeight="1" x14ac:dyDescent="0.2">
      <c r="A1" s="215"/>
    </row>
    <row r="2" spans="1:9" x14ac:dyDescent="0.2">
      <c r="A2" s="216" t="s">
        <v>703</v>
      </c>
    </row>
    <row r="3" spans="1:9" ht="25.5" x14ac:dyDescent="0.2">
      <c r="A3" s="217" t="s">
        <v>704</v>
      </c>
    </row>
    <row r="4" spans="1:9" ht="89.25" x14ac:dyDescent="0.2">
      <c r="A4" s="218" t="s">
        <v>724</v>
      </c>
    </row>
    <row r="5" spans="1:9" ht="38.25" x14ac:dyDescent="0.2">
      <c r="A5" s="218" t="s">
        <v>705</v>
      </c>
    </row>
    <row r="6" spans="1:9" ht="51" x14ac:dyDescent="0.2">
      <c r="A6" s="218" t="s">
        <v>706</v>
      </c>
    </row>
    <row r="7" spans="1:9" x14ac:dyDescent="0.2">
      <c r="A7" s="218" t="s">
        <v>707</v>
      </c>
    </row>
    <row r="8" spans="1:9" ht="38.25" x14ac:dyDescent="0.2">
      <c r="A8" s="228" t="s">
        <v>708</v>
      </c>
      <c r="I8" s="225"/>
    </row>
    <row r="9" spans="1:9" ht="63.75" x14ac:dyDescent="0.2">
      <c r="A9" s="218" t="s">
        <v>709</v>
      </c>
    </row>
    <row r="10" spans="1:9" ht="25.5" x14ac:dyDescent="0.2">
      <c r="A10" s="218" t="s">
        <v>710</v>
      </c>
    </row>
    <row r="11" spans="1:9" ht="38.25" x14ac:dyDescent="0.2">
      <c r="A11" s="218" t="s">
        <v>711</v>
      </c>
    </row>
    <row r="12" spans="1:9" ht="38.25" x14ac:dyDescent="0.2">
      <c r="A12" s="218" t="s">
        <v>712</v>
      </c>
    </row>
    <row r="13" spans="1:9" ht="38.25" x14ac:dyDescent="0.2">
      <c r="A13" s="218" t="s">
        <v>713</v>
      </c>
    </row>
    <row r="14" spans="1:9" ht="25.5" x14ac:dyDescent="0.2">
      <c r="A14" s="218" t="s">
        <v>714</v>
      </c>
    </row>
    <row r="15" spans="1:9" x14ac:dyDescent="0.2">
      <c r="A15" s="218" t="s">
        <v>715</v>
      </c>
    </row>
    <row r="16" spans="1:9" ht="25.5" x14ac:dyDescent="0.2">
      <c r="A16" s="218" t="s">
        <v>716</v>
      </c>
    </row>
    <row r="17" spans="1:1" ht="25.5" x14ac:dyDescent="0.2">
      <c r="A17" s="218" t="s">
        <v>717</v>
      </c>
    </row>
    <row r="18" spans="1:1" x14ac:dyDescent="0.2">
      <c r="A18" s="218" t="s">
        <v>718</v>
      </c>
    </row>
    <row r="19" spans="1:1" ht="51" x14ac:dyDescent="0.2">
      <c r="A19" s="219" t="s">
        <v>719</v>
      </c>
    </row>
    <row r="20" spans="1:1" x14ac:dyDescent="0.2">
      <c r="A20" s="220" t="s">
        <v>720</v>
      </c>
    </row>
    <row r="21" spans="1:1" x14ac:dyDescent="0.2">
      <c r="A21" s="226" t="s">
        <v>725</v>
      </c>
    </row>
    <row r="22" spans="1:1" ht="25.5" x14ac:dyDescent="0.2">
      <c r="A22" s="221" t="s">
        <v>726</v>
      </c>
    </row>
    <row r="23" spans="1:1" ht="25.5" x14ac:dyDescent="0.2">
      <c r="A23" s="221" t="s">
        <v>732</v>
      </c>
    </row>
    <row r="24" spans="1:1" ht="38.25" x14ac:dyDescent="0.2">
      <c r="A24" s="229" t="s">
        <v>733</v>
      </c>
    </row>
    <row r="25" spans="1:1" x14ac:dyDescent="0.2">
      <c r="A25" s="222"/>
    </row>
    <row r="26" spans="1:1" x14ac:dyDescent="0.2">
      <c r="A26" s="231" t="s">
        <v>721</v>
      </c>
    </row>
    <row r="27" spans="1:1" ht="38.25" x14ac:dyDescent="0.2">
      <c r="A27" s="230" t="s">
        <v>722</v>
      </c>
    </row>
    <row r="29" spans="1:1" x14ac:dyDescent="0.2">
      <c r="A29" s="230" t="s">
        <v>723</v>
      </c>
    </row>
    <row r="31" spans="1:1" ht="405.75" x14ac:dyDescent="0.2">
      <c r="A31" s="223" t="s">
        <v>734</v>
      </c>
    </row>
    <row r="33" spans="1:1" ht="141" customHeight="1" x14ac:dyDescent="0.2">
      <c r="A33" s="227" t="s">
        <v>735</v>
      </c>
    </row>
  </sheetData>
  <sheetProtection password="CFE8"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D31" sqref="D31"/>
    </sheetView>
  </sheetViews>
  <sheetFormatPr defaultRowHeight="12.75" x14ac:dyDescent="0.2"/>
  <cols>
    <col min="1" max="1" width="41.5703125" customWidth="1"/>
    <col min="2" max="2" width="22.7109375" customWidth="1"/>
  </cols>
  <sheetData>
    <row r="1" spans="1:2" ht="17.25" customHeight="1" x14ac:dyDescent="0.2">
      <c r="A1" s="251" t="s">
        <v>6</v>
      </c>
      <c r="B1" s="251"/>
    </row>
    <row r="2" spans="1:2" ht="29.25" customHeight="1" x14ac:dyDescent="0.2">
      <c r="A2" s="251" t="s">
        <v>72</v>
      </c>
      <c r="B2" s="251"/>
    </row>
    <row r="3" spans="1:2" ht="29.25" customHeight="1" x14ac:dyDescent="0.2">
      <c r="A3" s="1" t="s">
        <v>239</v>
      </c>
      <c r="B3" s="1" t="s">
        <v>240</v>
      </c>
    </row>
    <row r="4" spans="1:2" x14ac:dyDescent="0.2">
      <c r="A4" s="113" t="s">
        <v>288</v>
      </c>
      <c r="B4" s="206">
        <f>'A_Opće stavke '!C21</f>
        <v>0</v>
      </c>
    </row>
    <row r="5" spans="1:2" x14ac:dyDescent="0.2">
      <c r="A5" s="113" t="s">
        <v>289</v>
      </c>
      <c r="B5" s="206">
        <f>B_Građevinski!C248</f>
        <v>0</v>
      </c>
    </row>
    <row r="6" spans="1:2" x14ac:dyDescent="0.2">
      <c r="A6" s="113" t="s">
        <v>290</v>
      </c>
      <c r="B6" s="206">
        <f>C_Strojarski!C118</f>
        <v>0</v>
      </c>
    </row>
    <row r="7" spans="1:2" x14ac:dyDescent="0.2">
      <c r="A7" s="113" t="s">
        <v>291</v>
      </c>
      <c r="B7" s="206">
        <f>'D_ Elektrotehnički'!C94</f>
        <v>0</v>
      </c>
    </row>
    <row r="8" spans="1:2" x14ac:dyDescent="0.2">
      <c r="A8" s="2" t="s">
        <v>241</v>
      </c>
      <c r="B8" s="207">
        <f>SUM(B4:B7)</f>
        <v>0</v>
      </c>
    </row>
    <row r="9" spans="1:2" x14ac:dyDescent="0.2">
      <c r="A9" s="2" t="s">
        <v>242</v>
      </c>
      <c r="B9" s="207">
        <f>ROUND(B8*0.25,2)</f>
        <v>0</v>
      </c>
    </row>
    <row r="10" spans="1:2" x14ac:dyDescent="0.2">
      <c r="A10" s="2" t="s">
        <v>243</v>
      </c>
      <c r="B10" s="207">
        <f>+B9+B8</f>
        <v>0</v>
      </c>
    </row>
  </sheetData>
  <sheetProtection password="CFE8" sheet="1" objects="1" scenarios="1"/>
  <mergeCells count="2">
    <mergeCell ref="A2:B2"/>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zoomScaleNormal="100" workbookViewId="0">
      <selection activeCell="E5" sqref="E5"/>
    </sheetView>
  </sheetViews>
  <sheetFormatPr defaultColWidth="9.140625" defaultRowHeight="15" x14ac:dyDescent="0.25"/>
  <cols>
    <col min="1" max="1" width="9.140625" style="121"/>
    <col min="2" max="2" width="49.7109375" style="121" bestFit="1" customWidth="1"/>
    <col min="3" max="6" width="12.140625" style="121" customWidth="1"/>
    <col min="7" max="16384" width="9.140625" style="121"/>
  </cols>
  <sheetData>
    <row r="1" spans="1:6" x14ac:dyDescent="0.25">
      <c r="A1" s="252" t="s">
        <v>72</v>
      </c>
      <c r="B1" s="252"/>
      <c r="C1" s="252"/>
      <c r="D1" s="252"/>
      <c r="E1" s="252"/>
      <c r="F1" s="252"/>
    </row>
    <row r="2" spans="1:6" x14ac:dyDescent="0.25">
      <c r="A2" s="252" t="str">
        <f>Rekapitulacija!A4</f>
        <v>A OPĆE STAVKE</v>
      </c>
      <c r="B2" s="252"/>
      <c r="C2" s="252"/>
      <c r="D2" s="252"/>
      <c r="E2" s="252"/>
      <c r="F2" s="252"/>
    </row>
    <row r="3" spans="1:6" ht="31.5" customHeight="1" x14ac:dyDescent="0.25">
      <c r="A3" s="120" t="s">
        <v>244</v>
      </c>
      <c r="B3" s="122" t="s">
        <v>245</v>
      </c>
      <c r="C3" s="120" t="s">
        <v>246</v>
      </c>
      <c r="D3" s="120" t="s">
        <v>247</v>
      </c>
      <c r="E3" s="212" t="s">
        <v>248</v>
      </c>
      <c r="F3" s="120" t="s">
        <v>249</v>
      </c>
    </row>
    <row r="4" spans="1:6" x14ac:dyDescent="0.25">
      <c r="A4" s="190" t="s">
        <v>490</v>
      </c>
      <c r="B4" s="191" t="s">
        <v>491</v>
      </c>
      <c r="C4" s="122"/>
      <c r="D4" s="192"/>
      <c r="E4" s="213"/>
      <c r="F4" s="202">
        <f>SUM(F5:F17)</f>
        <v>0</v>
      </c>
    </row>
    <row r="5" spans="1:6" ht="242.25" x14ac:dyDescent="0.25">
      <c r="A5" s="193" t="s">
        <v>250</v>
      </c>
      <c r="B5" s="194" t="s">
        <v>251</v>
      </c>
      <c r="C5" s="195" t="s">
        <v>8</v>
      </c>
      <c r="D5" s="196">
        <v>1</v>
      </c>
      <c r="E5" s="214"/>
      <c r="F5" s="203">
        <f>ROUND(D5*ROUND(E5,2),2)</f>
        <v>0</v>
      </c>
    </row>
    <row r="6" spans="1:6" ht="178.5" x14ac:dyDescent="0.25">
      <c r="A6" s="193" t="s">
        <v>252</v>
      </c>
      <c r="B6" s="194" t="s">
        <v>492</v>
      </c>
      <c r="C6" s="195" t="s">
        <v>8</v>
      </c>
      <c r="D6" s="196">
        <v>1</v>
      </c>
      <c r="E6" s="214"/>
      <c r="F6" s="203">
        <f t="shared" ref="F6:F17" si="0">ROUND(D6*ROUND(E6,2),2)</f>
        <v>0</v>
      </c>
    </row>
    <row r="7" spans="1:6" ht="306" x14ac:dyDescent="0.25">
      <c r="A7" s="193" t="s">
        <v>253</v>
      </c>
      <c r="B7" s="194" t="s">
        <v>493</v>
      </c>
      <c r="C7" s="195" t="s">
        <v>8</v>
      </c>
      <c r="D7" s="196">
        <v>1</v>
      </c>
      <c r="E7" s="214"/>
      <c r="F7" s="203">
        <f t="shared" si="0"/>
        <v>0</v>
      </c>
    </row>
    <row r="8" spans="1:6" ht="153" x14ac:dyDescent="0.25">
      <c r="A8" s="193" t="s">
        <v>254</v>
      </c>
      <c r="B8" s="194" t="s">
        <v>256</v>
      </c>
      <c r="C8" s="195" t="s">
        <v>8</v>
      </c>
      <c r="D8" s="196">
        <v>1</v>
      </c>
      <c r="E8" s="214"/>
      <c r="F8" s="203">
        <f t="shared" si="0"/>
        <v>0</v>
      </c>
    </row>
    <row r="9" spans="1:6" ht="127.5" x14ac:dyDescent="0.25">
      <c r="A9" s="193" t="s">
        <v>255</v>
      </c>
      <c r="B9" s="194" t="s">
        <v>258</v>
      </c>
      <c r="C9" s="195" t="s">
        <v>8</v>
      </c>
      <c r="D9" s="196">
        <v>1</v>
      </c>
      <c r="E9" s="214"/>
      <c r="F9" s="203">
        <f t="shared" si="0"/>
        <v>0</v>
      </c>
    </row>
    <row r="10" spans="1:6" ht="114.75" x14ac:dyDescent="0.25">
      <c r="A10" s="193" t="s">
        <v>257</v>
      </c>
      <c r="B10" s="194" t="s">
        <v>260</v>
      </c>
      <c r="C10" s="195" t="s">
        <v>8</v>
      </c>
      <c r="D10" s="196">
        <v>1</v>
      </c>
      <c r="E10" s="214"/>
      <c r="F10" s="203">
        <f t="shared" si="0"/>
        <v>0</v>
      </c>
    </row>
    <row r="11" spans="1:6" ht="229.5" x14ac:dyDescent="0.25">
      <c r="A11" s="193" t="s">
        <v>259</v>
      </c>
      <c r="B11" s="194" t="s">
        <v>262</v>
      </c>
      <c r="C11" s="195" t="s">
        <v>8</v>
      </c>
      <c r="D11" s="196">
        <v>1</v>
      </c>
      <c r="E11" s="214"/>
      <c r="F11" s="203">
        <f t="shared" si="0"/>
        <v>0</v>
      </c>
    </row>
    <row r="12" spans="1:6" ht="318.75" x14ac:dyDescent="0.25">
      <c r="A12" s="193" t="s">
        <v>261</v>
      </c>
      <c r="B12" s="194" t="s">
        <v>494</v>
      </c>
      <c r="C12" s="195" t="s">
        <v>8</v>
      </c>
      <c r="D12" s="196">
        <v>1</v>
      </c>
      <c r="E12" s="214"/>
      <c r="F12" s="203">
        <f t="shared" si="0"/>
        <v>0</v>
      </c>
    </row>
    <row r="13" spans="1:6" ht="242.25" x14ac:dyDescent="0.25">
      <c r="A13" s="193" t="s">
        <v>263</v>
      </c>
      <c r="B13" s="194" t="s">
        <v>495</v>
      </c>
      <c r="C13" s="195" t="s">
        <v>8</v>
      </c>
      <c r="D13" s="196">
        <v>1</v>
      </c>
      <c r="E13" s="214"/>
      <c r="F13" s="203">
        <f t="shared" si="0"/>
        <v>0</v>
      </c>
    </row>
    <row r="14" spans="1:6" ht="369.75" x14ac:dyDescent="0.25">
      <c r="A14" s="193" t="s">
        <v>264</v>
      </c>
      <c r="B14" s="194" t="s">
        <v>266</v>
      </c>
      <c r="C14" s="195" t="s">
        <v>8</v>
      </c>
      <c r="D14" s="196">
        <v>1</v>
      </c>
      <c r="E14" s="214"/>
      <c r="F14" s="203">
        <f t="shared" si="0"/>
        <v>0</v>
      </c>
    </row>
    <row r="15" spans="1:6" ht="178.5" x14ac:dyDescent="0.25">
      <c r="A15" s="193" t="s">
        <v>265</v>
      </c>
      <c r="B15" s="194" t="s">
        <v>268</v>
      </c>
      <c r="C15" s="195" t="s">
        <v>8</v>
      </c>
      <c r="D15" s="196">
        <v>1</v>
      </c>
      <c r="E15" s="214"/>
      <c r="F15" s="203">
        <f t="shared" si="0"/>
        <v>0</v>
      </c>
    </row>
    <row r="16" spans="1:6" ht="357" x14ac:dyDescent="0.25">
      <c r="A16" s="193" t="s">
        <v>267</v>
      </c>
      <c r="B16" s="194" t="s">
        <v>270</v>
      </c>
      <c r="C16" s="195" t="s">
        <v>8</v>
      </c>
      <c r="D16" s="196">
        <v>1</v>
      </c>
      <c r="E16" s="214"/>
      <c r="F16" s="203">
        <f t="shared" si="0"/>
        <v>0</v>
      </c>
    </row>
    <row r="17" spans="1:6" ht="408" x14ac:dyDescent="0.25">
      <c r="A17" s="193" t="s">
        <v>269</v>
      </c>
      <c r="B17" s="194" t="s">
        <v>271</v>
      </c>
      <c r="C17" s="195" t="s">
        <v>8</v>
      </c>
      <c r="D17" s="196">
        <v>1</v>
      </c>
      <c r="E17" s="214"/>
      <c r="F17" s="203">
        <f t="shared" si="0"/>
        <v>0</v>
      </c>
    </row>
    <row r="19" spans="1:6" x14ac:dyDescent="0.25">
      <c r="A19" s="253" t="s">
        <v>6</v>
      </c>
      <c r="B19" s="254"/>
      <c r="C19" s="255"/>
    </row>
    <row r="20" spans="1:6" x14ac:dyDescent="0.25">
      <c r="A20" s="197" t="str">
        <f>A4</f>
        <v>A</v>
      </c>
      <c r="B20" s="182" t="str">
        <f>B4</f>
        <v>OPĆE STAVKE</v>
      </c>
      <c r="C20" s="204">
        <f>F4</f>
        <v>0</v>
      </c>
    </row>
    <row r="21" spans="1:6" x14ac:dyDescent="0.25">
      <c r="A21" s="183"/>
      <c r="B21" s="184" t="s">
        <v>0</v>
      </c>
      <c r="C21" s="205">
        <f>C20</f>
        <v>0</v>
      </c>
    </row>
  </sheetData>
  <sheetProtection password="CFE8" sheet="1" objects="1" scenarios="1"/>
  <mergeCells count="3">
    <mergeCell ref="A2:F2"/>
    <mergeCell ref="A1:F1"/>
    <mergeCell ref="A19:C19"/>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4"/>
  <sheetViews>
    <sheetView view="pageBreakPreview" zoomScale="90" zoomScaleNormal="130" zoomScaleSheetLayoutView="90" workbookViewId="0">
      <selection activeCell="E5" sqref="E5"/>
    </sheetView>
  </sheetViews>
  <sheetFormatPr defaultColWidth="9.140625" defaultRowHeight="12.75" x14ac:dyDescent="0.2"/>
  <cols>
    <col min="1" max="1" width="9.140625" style="9" customWidth="1"/>
    <col min="2" max="2" width="49.7109375" style="10" customWidth="1"/>
    <col min="3" max="3" width="12.140625" style="11" customWidth="1"/>
    <col min="4" max="4" width="12.140625" style="12" customWidth="1"/>
    <col min="5" max="6" width="12.140625" style="13" customWidth="1"/>
    <col min="7" max="7" width="56.7109375" style="14" customWidth="1"/>
    <col min="8" max="9" width="9.140625" style="14"/>
    <col min="10" max="10" width="9.7109375" style="14" customWidth="1"/>
    <col min="11" max="16384" width="9.140625" style="14"/>
  </cols>
  <sheetData>
    <row r="1" spans="1:7" s="121" customFormat="1" ht="15" x14ac:dyDescent="0.25">
      <c r="A1" s="252" t="s">
        <v>72</v>
      </c>
      <c r="B1" s="252"/>
      <c r="C1" s="252"/>
      <c r="D1" s="252"/>
      <c r="E1" s="252"/>
      <c r="F1" s="252"/>
    </row>
    <row r="2" spans="1:7" s="121" customFormat="1" ht="15" x14ac:dyDescent="0.25">
      <c r="A2" s="252" t="str">
        <f>Rekapitulacija!A5</f>
        <v>B GRAĐEVINSKI RADOVI</v>
      </c>
      <c r="B2" s="252"/>
      <c r="C2" s="252"/>
      <c r="D2" s="252"/>
      <c r="E2" s="252"/>
      <c r="F2" s="252"/>
    </row>
    <row r="3" spans="1:7" s="121" customFormat="1" ht="15" x14ac:dyDescent="0.25">
      <c r="A3" s="120" t="s">
        <v>244</v>
      </c>
      <c r="B3" s="122" t="s">
        <v>245</v>
      </c>
      <c r="C3" s="120" t="s">
        <v>246</v>
      </c>
      <c r="D3" s="120" t="s">
        <v>247</v>
      </c>
      <c r="E3" s="123" t="s">
        <v>248</v>
      </c>
      <c r="F3" s="120" t="s">
        <v>249</v>
      </c>
    </row>
    <row r="4" spans="1:7" s="127" customFormat="1" x14ac:dyDescent="0.2">
      <c r="A4" s="124" t="s">
        <v>292</v>
      </c>
      <c r="B4" s="125" t="s">
        <v>20</v>
      </c>
      <c r="C4" s="125"/>
      <c r="D4" s="125"/>
      <c r="E4" s="125"/>
      <c r="F4" s="126">
        <f>SUM(F5:F8)</f>
        <v>0</v>
      </c>
    </row>
    <row r="5" spans="1:7" ht="63.75" x14ac:dyDescent="0.2">
      <c r="A5" s="115" t="s">
        <v>441</v>
      </c>
      <c r="B5" s="61" t="s">
        <v>544</v>
      </c>
      <c r="C5" s="62" t="s">
        <v>3</v>
      </c>
      <c r="D5" s="63">
        <v>1213</v>
      </c>
      <c r="E5" s="243"/>
      <c r="F5" s="64">
        <f t="shared" ref="F5:F8" si="0">D5*E5</f>
        <v>0</v>
      </c>
    </row>
    <row r="6" spans="1:7" ht="91.5" x14ac:dyDescent="0.2">
      <c r="A6" s="115" t="s">
        <v>440</v>
      </c>
      <c r="B6" s="61" t="s">
        <v>730</v>
      </c>
      <c r="C6" s="62" t="s">
        <v>274</v>
      </c>
      <c r="D6" s="63">
        <v>400</v>
      </c>
      <c r="E6" s="243"/>
      <c r="F6" s="64">
        <f t="shared" si="0"/>
        <v>0</v>
      </c>
      <c r="G6" s="29"/>
    </row>
    <row r="7" spans="1:7" ht="63.75" x14ac:dyDescent="0.2">
      <c r="A7" s="115" t="s">
        <v>439</v>
      </c>
      <c r="B7" s="61" t="s">
        <v>545</v>
      </c>
      <c r="C7" s="62" t="s">
        <v>4</v>
      </c>
      <c r="D7" s="63">
        <v>7</v>
      </c>
      <c r="E7" s="243"/>
      <c r="F7" s="64">
        <f t="shared" si="0"/>
        <v>0</v>
      </c>
      <c r="G7" s="29"/>
    </row>
    <row r="8" spans="1:7" ht="155.25" x14ac:dyDescent="0.2">
      <c r="A8" s="115" t="s">
        <v>438</v>
      </c>
      <c r="B8" s="61" t="s">
        <v>573</v>
      </c>
      <c r="C8" s="65" t="s">
        <v>275</v>
      </c>
      <c r="D8" s="63">
        <v>13</v>
      </c>
      <c r="E8" s="243"/>
      <c r="F8" s="64">
        <f t="shared" si="0"/>
        <v>0</v>
      </c>
    </row>
    <row r="9" spans="1:7" s="8" customFormat="1" x14ac:dyDescent="0.2">
      <c r="A9" s="114" t="s">
        <v>293</v>
      </c>
      <c r="B9" s="259" t="s">
        <v>21</v>
      </c>
      <c r="C9" s="259"/>
      <c r="D9" s="259"/>
      <c r="E9" s="259"/>
      <c r="F9" s="67">
        <f>SUM(F10:F27)</f>
        <v>0</v>
      </c>
    </row>
    <row r="10" spans="1:7" s="8" customFormat="1" ht="168" x14ac:dyDescent="0.2">
      <c r="A10" s="115" t="s">
        <v>437</v>
      </c>
      <c r="B10" s="61" t="s">
        <v>546</v>
      </c>
      <c r="C10" s="65" t="s">
        <v>274</v>
      </c>
      <c r="D10" s="63">
        <v>10</v>
      </c>
      <c r="E10" s="243"/>
      <c r="F10" s="64">
        <f>D10*E10</f>
        <v>0</v>
      </c>
    </row>
    <row r="11" spans="1:7" s="8" customFormat="1" ht="272.25" x14ac:dyDescent="0.2">
      <c r="A11" s="115" t="s">
        <v>436</v>
      </c>
      <c r="B11" s="61" t="s">
        <v>729</v>
      </c>
      <c r="C11" s="65" t="s">
        <v>274</v>
      </c>
      <c r="D11" s="63">
        <v>20</v>
      </c>
      <c r="E11" s="243"/>
      <c r="F11" s="64">
        <f>D11*E11</f>
        <v>0</v>
      </c>
    </row>
    <row r="12" spans="1:7" s="8" customFormat="1" ht="282.75" x14ac:dyDescent="0.2">
      <c r="A12" s="115" t="s">
        <v>435</v>
      </c>
      <c r="B12" s="61" t="s">
        <v>547</v>
      </c>
      <c r="C12" s="68"/>
      <c r="D12" s="69"/>
      <c r="E12" s="243"/>
      <c r="F12" s="64"/>
    </row>
    <row r="13" spans="1:7" s="8" customFormat="1" ht="15" x14ac:dyDescent="0.2">
      <c r="A13" s="115" t="s">
        <v>301</v>
      </c>
      <c r="B13" s="61" t="s">
        <v>9</v>
      </c>
      <c r="C13" s="65" t="s">
        <v>275</v>
      </c>
      <c r="D13" s="69">
        <v>1461</v>
      </c>
      <c r="E13" s="243"/>
      <c r="F13" s="64">
        <f>D13*E13</f>
        <v>0</v>
      </c>
    </row>
    <row r="14" spans="1:7" s="8" customFormat="1" ht="15" x14ac:dyDescent="0.2">
      <c r="A14" s="115" t="s">
        <v>302</v>
      </c>
      <c r="B14" s="61" t="s">
        <v>10</v>
      </c>
      <c r="C14" s="65" t="s">
        <v>275</v>
      </c>
      <c r="D14" s="69">
        <v>163</v>
      </c>
      <c r="E14" s="243"/>
      <c r="F14" s="64">
        <f>D14*E14</f>
        <v>0</v>
      </c>
    </row>
    <row r="15" spans="1:7" s="8" customFormat="1" ht="78.75" x14ac:dyDescent="0.2">
      <c r="A15" s="115" t="s">
        <v>434</v>
      </c>
      <c r="B15" s="61" t="s">
        <v>727</v>
      </c>
      <c r="C15" s="65" t="s">
        <v>274</v>
      </c>
      <c r="D15" s="63">
        <v>762</v>
      </c>
      <c r="E15" s="243"/>
      <c r="F15" s="64">
        <f>D15*E15</f>
        <v>0</v>
      </c>
    </row>
    <row r="16" spans="1:7" s="8" customFormat="1" ht="78.75" x14ac:dyDescent="0.2">
      <c r="A16" s="115" t="s">
        <v>433</v>
      </c>
      <c r="B16" s="61" t="s">
        <v>548</v>
      </c>
      <c r="C16" s="68"/>
      <c r="D16" s="69"/>
      <c r="E16" s="243"/>
      <c r="F16" s="64"/>
    </row>
    <row r="17" spans="1:10" s="8" customFormat="1" ht="15" x14ac:dyDescent="0.2">
      <c r="A17" s="116" t="s">
        <v>303</v>
      </c>
      <c r="B17" s="70" t="s">
        <v>11</v>
      </c>
      <c r="C17" s="65" t="s">
        <v>275</v>
      </c>
      <c r="D17" s="69">
        <v>76.2</v>
      </c>
      <c r="E17" s="243"/>
      <c r="F17" s="64">
        <f>D17*E17</f>
        <v>0</v>
      </c>
    </row>
    <row r="18" spans="1:10" s="8" customFormat="1" ht="15" x14ac:dyDescent="0.2">
      <c r="A18" s="116" t="s">
        <v>304</v>
      </c>
      <c r="B18" s="70" t="s">
        <v>12</v>
      </c>
      <c r="C18" s="65" t="s">
        <v>275</v>
      </c>
      <c r="D18" s="69">
        <v>76.2</v>
      </c>
      <c r="E18" s="243"/>
      <c r="F18" s="64">
        <f>D18*E18</f>
        <v>0</v>
      </c>
    </row>
    <row r="19" spans="1:10" s="8" customFormat="1" ht="129.75" x14ac:dyDescent="0.2">
      <c r="A19" s="115" t="s">
        <v>432</v>
      </c>
      <c r="B19" s="61" t="s">
        <v>549</v>
      </c>
      <c r="C19" s="68"/>
      <c r="D19" s="69"/>
      <c r="E19" s="243"/>
      <c r="F19" s="64"/>
    </row>
    <row r="20" spans="1:10" s="8" customFormat="1" ht="15" x14ac:dyDescent="0.2">
      <c r="A20" s="115" t="s">
        <v>305</v>
      </c>
      <c r="B20" s="70" t="s">
        <v>11</v>
      </c>
      <c r="C20" s="65" t="s">
        <v>275</v>
      </c>
      <c r="D20" s="69">
        <v>258</v>
      </c>
      <c r="E20" s="243"/>
      <c r="F20" s="64">
        <f>D20*E20</f>
        <v>0</v>
      </c>
    </row>
    <row r="21" spans="1:10" s="8" customFormat="1" ht="15" x14ac:dyDescent="0.2">
      <c r="A21" s="115" t="s">
        <v>306</v>
      </c>
      <c r="B21" s="70" t="s">
        <v>12</v>
      </c>
      <c r="C21" s="65" t="s">
        <v>275</v>
      </c>
      <c r="D21" s="69">
        <v>258</v>
      </c>
      <c r="E21" s="243"/>
      <c r="F21" s="64">
        <f>D21*E21</f>
        <v>0</v>
      </c>
    </row>
    <row r="22" spans="1:10" s="8" customFormat="1" ht="104.25" x14ac:dyDescent="0.2">
      <c r="A22" s="115" t="s">
        <v>431</v>
      </c>
      <c r="B22" s="61" t="s">
        <v>574</v>
      </c>
      <c r="C22" s="65"/>
      <c r="D22" s="69"/>
      <c r="E22" s="243"/>
      <c r="F22" s="64"/>
      <c r="G22" s="16"/>
    </row>
    <row r="23" spans="1:10" s="8" customFormat="1" ht="15" x14ac:dyDescent="0.2">
      <c r="A23" s="116" t="s">
        <v>307</v>
      </c>
      <c r="B23" s="70" t="s">
        <v>11</v>
      </c>
      <c r="C23" s="65" t="s">
        <v>275</v>
      </c>
      <c r="D23" s="63">
        <v>1000</v>
      </c>
      <c r="E23" s="243"/>
      <c r="F23" s="64">
        <f>D23*E23</f>
        <v>0</v>
      </c>
    </row>
    <row r="24" spans="1:10" s="8" customFormat="1" ht="15" x14ac:dyDescent="0.2">
      <c r="A24" s="116" t="s">
        <v>308</v>
      </c>
      <c r="B24" s="70" t="s">
        <v>12</v>
      </c>
      <c r="C24" s="65" t="s">
        <v>275</v>
      </c>
      <c r="D24" s="63">
        <v>1000</v>
      </c>
      <c r="E24" s="243"/>
      <c r="F24" s="64">
        <f>D24*E24</f>
        <v>0</v>
      </c>
    </row>
    <row r="25" spans="1:10" s="8" customFormat="1" ht="157.5" x14ac:dyDescent="0.2">
      <c r="A25" s="115" t="s">
        <v>430</v>
      </c>
      <c r="B25" s="61" t="s">
        <v>550</v>
      </c>
      <c r="C25" s="65" t="s">
        <v>275</v>
      </c>
      <c r="D25" s="71">
        <v>214</v>
      </c>
      <c r="E25" s="243"/>
      <c r="F25" s="64">
        <f>D25*E25</f>
        <v>0</v>
      </c>
    </row>
    <row r="26" spans="1:10" s="8" customFormat="1" ht="63.75" x14ac:dyDescent="0.2">
      <c r="A26" s="115" t="s">
        <v>429</v>
      </c>
      <c r="B26" s="61" t="s">
        <v>551</v>
      </c>
      <c r="C26" s="65" t="s">
        <v>3</v>
      </c>
      <c r="D26" s="63">
        <v>70</v>
      </c>
      <c r="E26" s="243"/>
      <c r="F26" s="64">
        <f>D26*E26</f>
        <v>0</v>
      </c>
      <c r="H26" s="260"/>
      <c r="I26" s="260"/>
      <c r="J26" s="260"/>
    </row>
    <row r="27" spans="1:10" s="8" customFormat="1" ht="104.25" x14ac:dyDescent="0.2">
      <c r="A27" s="115" t="s">
        <v>428</v>
      </c>
      <c r="B27" s="61" t="s">
        <v>728</v>
      </c>
      <c r="C27" s="65" t="s">
        <v>275</v>
      </c>
      <c r="D27" s="63">
        <v>1384</v>
      </c>
      <c r="E27" s="243"/>
      <c r="F27" s="64">
        <f>D27*E27</f>
        <v>0</v>
      </c>
    </row>
    <row r="28" spans="1:10" s="8" customFormat="1" x14ac:dyDescent="0.2">
      <c r="A28" s="114" t="s">
        <v>294</v>
      </c>
      <c r="B28" s="259" t="s">
        <v>22</v>
      </c>
      <c r="C28" s="259"/>
      <c r="D28" s="259"/>
      <c r="E28" s="259"/>
      <c r="F28" s="67">
        <f>F29</f>
        <v>0</v>
      </c>
    </row>
    <row r="29" spans="1:10" s="8" customFormat="1" ht="25.5" x14ac:dyDescent="0.2">
      <c r="A29" s="115" t="s">
        <v>39</v>
      </c>
      <c r="B29" s="61" t="s">
        <v>575</v>
      </c>
      <c r="C29" s="65" t="s">
        <v>274</v>
      </c>
      <c r="D29" s="63">
        <v>4868</v>
      </c>
      <c r="E29" s="243"/>
      <c r="F29" s="64">
        <f>D29*E29</f>
        <v>0</v>
      </c>
      <c r="G29" s="21"/>
    </row>
    <row r="30" spans="1:10" s="8" customFormat="1" x14ac:dyDescent="0.2">
      <c r="A30" s="114" t="s">
        <v>295</v>
      </c>
      <c r="B30" s="259" t="s">
        <v>36</v>
      </c>
      <c r="C30" s="259"/>
      <c r="D30" s="259"/>
      <c r="E30" s="259"/>
      <c r="F30" s="67">
        <f>SUM(F31:F82)</f>
        <v>0</v>
      </c>
    </row>
    <row r="31" spans="1:10" s="8" customFormat="1" ht="76.5" x14ac:dyDescent="0.2">
      <c r="A31" s="115" t="s">
        <v>427</v>
      </c>
      <c r="B31" s="72" t="s">
        <v>576</v>
      </c>
      <c r="C31" s="65"/>
      <c r="D31" s="73"/>
      <c r="E31" s="244"/>
      <c r="F31" s="64"/>
      <c r="G31" s="31"/>
    </row>
    <row r="32" spans="1:10" s="8" customFormat="1" ht="51" x14ac:dyDescent="0.2">
      <c r="A32" s="115" t="s">
        <v>309</v>
      </c>
      <c r="B32" s="72" t="s">
        <v>579</v>
      </c>
      <c r="C32" s="65" t="s">
        <v>275</v>
      </c>
      <c r="D32" s="73">
        <v>190</v>
      </c>
      <c r="E32" s="244"/>
      <c r="F32" s="64">
        <f>D32*E32</f>
        <v>0</v>
      </c>
      <c r="G32" s="31"/>
    </row>
    <row r="33" spans="1:7" s="8" customFormat="1" ht="38.25" x14ac:dyDescent="0.2">
      <c r="A33" s="115" t="s">
        <v>310</v>
      </c>
      <c r="B33" s="72" t="s">
        <v>552</v>
      </c>
      <c r="C33" s="65" t="s">
        <v>274</v>
      </c>
      <c r="D33" s="73">
        <v>18.2</v>
      </c>
      <c r="E33" s="244"/>
      <c r="F33" s="64">
        <f>D33*E33</f>
        <v>0</v>
      </c>
      <c r="G33" s="31"/>
    </row>
    <row r="34" spans="1:7" s="8" customFormat="1" ht="15" x14ac:dyDescent="0.2">
      <c r="A34" s="115" t="s">
        <v>311</v>
      </c>
      <c r="B34" s="72" t="s">
        <v>553</v>
      </c>
      <c r="C34" s="65" t="s">
        <v>274</v>
      </c>
      <c r="D34" s="73">
        <v>66.400000000000006</v>
      </c>
      <c r="E34" s="244"/>
      <c r="F34" s="64">
        <f>D34*E34</f>
        <v>0</v>
      </c>
      <c r="G34" s="31"/>
    </row>
    <row r="35" spans="1:7" s="8" customFormat="1" ht="15" x14ac:dyDescent="0.2">
      <c r="A35" s="115" t="s">
        <v>312</v>
      </c>
      <c r="B35" s="72" t="s">
        <v>554</v>
      </c>
      <c r="C35" s="65" t="s">
        <v>274</v>
      </c>
      <c r="D35" s="73">
        <v>20.9</v>
      </c>
      <c r="E35" s="244"/>
      <c r="F35" s="64">
        <f>D35*E35</f>
        <v>0</v>
      </c>
      <c r="G35" s="31"/>
    </row>
    <row r="36" spans="1:7" s="8" customFormat="1" x14ac:dyDescent="0.2">
      <c r="A36" s="115" t="s">
        <v>313</v>
      </c>
      <c r="B36" s="72" t="s">
        <v>555</v>
      </c>
      <c r="C36" s="65"/>
      <c r="D36" s="73"/>
      <c r="E36" s="244"/>
      <c r="F36" s="64"/>
      <c r="G36" s="31"/>
    </row>
    <row r="37" spans="1:7" s="8" customFormat="1" x14ac:dyDescent="0.2">
      <c r="A37" s="115" t="s">
        <v>314</v>
      </c>
      <c r="B37" s="72" t="s">
        <v>48</v>
      </c>
      <c r="C37" s="65" t="s">
        <v>49</v>
      </c>
      <c r="D37" s="73">
        <v>950</v>
      </c>
      <c r="E37" s="244"/>
      <c r="F37" s="64">
        <f t="shared" ref="F37:F45" si="1">D37*E37</f>
        <v>0</v>
      </c>
      <c r="G37" s="31"/>
    </row>
    <row r="38" spans="1:7" s="8" customFormat="1" x14ac:dyDescent="0.2">
      <c r="A38" s="115" t="s">
        <v>315</v>
      </c>
      <c r="B38" s="72" t="s">
        <v>51</v>
      </c>
      <c r="C38" s="65" t="s">
        <v>49</v>
      </c>
      <c r="D38" s="73">
        <v>950</v>
      </c>
      <c r="E38" s="244"/>
      <c r="F38" s="64">
        <f t="shared" si="1"/>
        <v>0</v>
      </c>
      <c r="G38" s="31"/>
    </row>
    <row r="39" spans="1:7" s="8" customFormat="1" ht="51" x14ac:dyDescent="0.2">
      <c r="A39" s="115" t="s">
        <v>316</v>
      </c>
      <c r="B39" s="72" t="s">
        <v>556</v>
      </c>
      <c r="C39" s="65" t="s">
        <v>275</v>
      </c>
      <c r="D39" s="73">
        <v>14.5</v>
      </c>
      <c r="E39" s="244"/>
      <c r="F39" s="64">
        <f t="shared" si="1"/>
        <v>0</v>
      </c>
      <c r="G39" s="31"/>
    </row>
    <row r="40" spans="1:7" s="8" customFormat="1" ht="38.25" x14ac:dyDescent="0.2">
      <c r="A40" s="115" t="s">
        <v>317</v>
      </c>
      <c r="B40" s="72" t="s">
        <v>580</v>
      </c>
      <c r="C40" s="65" t="s">
        <v>3</v>
      </c>
      <c r="D40" s="73">
        <v>0.8</v>
      </c>
      <c r="E40" s="244"/>
      <c r="F40" s="64">
        <f t="shared" si="1"/>
        <v>0</v>
      </c>
      <c r="G40" s="31"/>
    </row>
    <row r="41" spans="1:7" s="8" customFormat="1" ht="38.25" x14ac:dyDescent="0.2">
      <c r="A41" s="115" t="s">
        <v>318</v>
      </c>
      <c r="B41" s="72" t="s">
        <v>577</v>
      </c>
      <c r="C41" s="65" t="s">
        <v>4</v>
      </c>
      <c r="D41" s="73">
        <v>1</v>
      </c>
      <c r="E41" s="244"/>
      <c r="F41" s="64">
        <f t="shared" si="1"/>
        <v>0</v>
      </c>
      <c r="G41" s="31"/>
    </row>
    <row r="42" spans="1:7" s="8" customFormat="1" ht="25.5" x14ac:dyDescent="0.2">
      <c r="A42" s="115" t="s">
        <v>319</v>
      </c>
      <c r="B42" s="75" t="s">
        <v>77</v>
      </c>
      <c r="C42" s="65"/>
      <c r="D42" s="73"/>
      <c r="E42" s="244"/>
      <c r="F42" s="64"/>
      <c r="G42" s="31"/>
    </row>
    <row r="43" spans="1:7" s="8" customFormat="1" ht="25.5" x14ac:dyDescent="0.2">
      <c r="A43" s="115" t="s">
        <v>320</v>
      </c>
      <c r="B43" s="75" t="s">
        <v>58</v>
      </c>
      <c r="C43" s="65"/>
      <c r="D43" s="73"/>
      <c r="E43" s="244"/>
      <c r="F43" s="64"/>
      <c r="G43" s="31"/>
    </row>
    <row r="44" spans="1:7" s="8" customFormat="1" ht="76.5" x14ac:dyDescent="0.2">
      <c r="A44" s="115" t="s">
        <v>321</v>
      </c>
      <c r="B44" s="72" t="s">
        <v>581</v>
      </c>
      <c r="C44" s="65" t="s">
        <v>275</v>
      </c>
      <c r="D44" s="73">
        <v>2</v>
      </c>
      <c r="E44" s="244"/>
      <c r="F44" s="64"/>
      <c r="G44" s="31"/>
    </row>
    <row r="45" spans="1:7" s="8" customFormat="1" ht="38.25" x14ac:dyDescent="0.2">
      <c r="A45" s="115" t="s">
        <v>578</v>
      </c>
      <c r="B45" s="72" t="s">
        <v>731</v>
      </c>
      <c r="C45" s="65" t="s">
        <v>275</v>
      </c>
      <c r="D45" s="73">
        <v>87</v>
      </c>
      <c r="E45" s="244"/>
      <c r="F45" s="64">
        <f t="shared" si="1"/>
        <v>0</v>
      </c>
      <c r="G45" s="31"/>
    </row>
    <row r="46" spans="1:7" s="8" customFormat="1" ht="63.75" x14ac:dyDescent="0.2">
      <c r="A46" s="115" t="s">
        <v>426</v>
      </c>
      <c r="B46" s="72" t="s">
        <v>596</v>
      </c>
      <c r="C46" s="65"/>
      <c r="D46" s="76"/>
      <c r="E46" s="244"/>
      <c r="F46" s="64"/>
      <c r="G46" s="31"/>
    </row>
    <row r="47" spans="1:7" s="8" customFormat="1" ht="38.25" x14ac:dyDescent="0.2">
      <c r="A47" s="115" t="s">
        <v>322</v>
      </c>
      <c r="B47" s="72" t="s">
        <v>557</v>
      </c>
      <c r="C47" s="65" t="s">
        <v>275</v>
      </c>
      <c r="D47" s="76">
        <v>58</v>
      </c>
      <c r="E47" s="244"/>
      <c r="F47" s="64">
        <f>D47*E47</f>
        <v>0</v>
      </c>
      <c r="G47" s="31"/>
    </row>
    <row r="48" spans="1:7" s="8" customFormat="1" ht="38.25" x14ac:dyDescent="0.2">
      <c r="A48" s="115" t="s">
        <v>323</v>
      </c>
      <c r="B48" s="72" t="s">
        <v>552</v>
      </c>
      <c r="C48" s="65" t="s">
        <v>274</v>
      </c>
      <c r="D48" s="77">
        <v>9</v>
      </c>
      <c r="E48" s="244"/>
      <c r="F48" s="64">
        <f>D48*E48</f>
        <v>0</v>
      </c>
      <c r="G48" s="31"/>
    </row>
    <row r="49" spans="1:7" s="8" customFormat="1" ht="15" x14ac:dyDescent="0.2">
      <c r="A49" s="115" t="s">
        <v>324</v>
      </c>
      <c r="B49" s="72" t="s">
        <v>558</v>
      </c>
      <c r="C49" s="65" t="s">
        <v>274</v>
      </c>
      <c r="D49" s="76">
        <v>54</v>
      </c>
      <c r="E49" s="244"/>
      <c r="F49" s="64">
        <f>D49*E49</f>
        <v>0</v>
      </c>
      <c r="G49" s="31"/>
    </row>
    <row r="50" spans="1:7" s="8" customFormat="1" ht="15" x14ac:dyDescent="0.2">
      <c r="A50" s="115" t="s">
        <v>325</v>
      </c>
      <c r="B50" s="72" t="s">
        <v>559</v>
      </c>
      <c r="C50" s="65" t="s">
        <v>274</v>
      </c>
      <c r="D50" s="76">
        <v>4</v>
      </c>
      <c r="E50" s="244"/>
      <c r="F50" s="64">
        <f>D50*E50</f>
        <v>0</v>
      </c>
      <c r="G50" s="31"/>
    </row>
    <row r="51" spans="1:7" s="8" customFormat="1" x14ac:dyDescent="0.2">
      <c r="A51" s="115" t="s">
        <v>326</v>
      </c>
      <c r="B51" s="72" t="s">
        <v>555</v>
      </c>
      <c r="C51" s="65"/>
      <c r="D51" s="76"/>
      <c r="E51" s="244"/>
      <c r="F51" s="64"/>
      <c r="G51" s="31"/>
    </row>
    <row r="52" spans="1:7" s="8" customFormat="1" x14ac:dyDescent="0.2">
      <c r="A52" s="115" t="s">
        <v>327</v>
      </c>
      <c r="B52" s="72" t="s">
        <v>48</v>
      </c>
      <c r="C52" s="65" t="s">
        <v>49</v>
      </c>
      <c r="D52" s="76">
        <v>610</v>
      </c>
      <c r="E52" s="244"/>
      <c r="F52" s="64">
        <f t="shared" ref="F52:F73" si="2">D52*E52</f>
        <v>0</v>
      </c>
      <c r="G52" s="31"/>
    </row>
    <row r="53" spans="1:7" s="8" customFormat="1" x14ac:dyDescent="0.2">
      <c r="A53" s="115" t="s">
        <v>328</v>
      </c>
      <c r="B53" s="72" t="s">
        <v>51</v>
      </c>
      <c r="C53" s="65" t="s">
        <v>49</v>
      </c>
      <c r="D53" s="76">
        <v>610</v>
      </c>
      <c r="E53" s="244"/>
      <c r="F53" s="64">
        <f t="shared" si="2"/>
        <v>0</v>
      </c>
      <c r="G53" s="31"/>
    </row>
    <row r="54" spans="1:7" s="8" customFormat="1" ht="51" x14ac:dyDescent="0.2">
      <c r="A54" s="115" t="s">
        <v>329</v>
      </c>
      <c r="B54" s="72" t="s">
        <v>597</v>
      </c>
      <c r="C54" s="65" t="s">
        <v>275</v>
      </c>
      <c r="D54" s="77">
        <v>9</v>
      </c>
      <c r="E54" s="244"/>
      <c r="F54" s="64">
        <f t="shared" si="2"/>
        <v>0</v>
      </c>
      <c r="G54" s="31"/>
    </row>
    <row r="55" spans="1:7" s="8" customFormat="1" ht="38.25" x14ac:dyDescent="0.2">
      <c r="A55" s="115" t="s">
        <v>330</v>
      </c>
      <c r="B55" s="72" t="s">
        <v>598</v>
      </c>
      <c r="C55" s="65" t="s">
        <v>3</v>
      </c>
      <c r="D55" s="76">
        <v>8</v>
      </c>
      <c r="E55" s="244"/>
      <c r="F55" s="64">
        <f t="shared" si="2"/>
        <v>0</v>
      </c>
      <c r="G55" s="31"/>
    </row>
    <row r="56" spans="1:7" s="8" customFormat="1" ht="38.25" x14ac:dyDescent="0.2">
      <c r="A56" s="115" t="s">
        <v>331</v>
      </c>
      <c r="B56" s="72" t="s">
        <v>55</v>
      </c>
      <c r="C56" s="65" t="s">
        <v>4</v>
      </c>
      <c r="D56" s="76">
        <v>2</v>
      </c>
      <c r="E56" s="244"/>
      <c r="F56" s="64">
        <f t="shared" si="2"/>
        <v>0</v>
      </c>
      <c r="G56" s="31"/>
    </row>
    <row r="57" spans="1:7" s="8" customFormat="1" ht="38.25" x14ac:dyDescent="0.2">
      <c r="A57" s="115" t="s">
        <v>332</v>
      </c>
      <c r="B57" s="72" t="s">
        <v>599</v>
      </c>
      <c r="C57" s="65" t="s">
        <v>4</v>
      </c>
      <c r="D57" s="76">
        <v>2</v>
      </c>
      <c r="E57" s="244"/>
      <c r="F57" s="64">
        <f t="shared" si="2"/>
        <v>0</v>
      </c>
      <c r="G57" s="31"/>
    </row>
    <row r="58" spans="1:7" s="8" customFormat="1" ht="38.25" x14ac:dyDescent="0.2">
      <c r="A58" s="115" t="s">
        <v>333</v>
      </c>
      <c r="B58" s="72" t="s">
        <v>731</v>
      </c>
      <c r="C58" s="65" t="s">
        <v>275</v>
      </c>
      <c r="D58" s="76">
        <v>18</v>
      </c>
      <c r="E58" s="244"/>
      <c r="F58" s="64">
        <f t="shared" si="2"/>
        <v>0</v>
      </c>
      <c r="G58" s="31"/>
    </row>
    <row r="59" spans="1:7" s="8" customFormat="1" ht="63.75" x14ac:dyDescent="0.2">
      <c r="A59" s="115" t="s">
        <v>425</v>
      </c>
      <c r="B59" s="72" t="s">
        <v>600</v>
      </c>
      <c r="C59" s="65"/>
      <c r="D59" s="76"/>
      <c r="E59" s="244"/>
      <c r="F59" s="64"/>
      <c r="G59" s="31"/>
    </row>
    <row r="60" spans="1:7" s="8" customFormat="1" ht="38.25" x14ac:dyDescent="0.2">
      <c r="A60" s="115" t="s">
        <v>582</v>
      </c>
      <c r="B60" s="72" t="s">
        <v>601</v>
      </c>
      <c r="C60" s="65" t="s">
        <v>275</v>
      </c>
      <c r="D60" s="76">
        <v>58</v>
      </c>
      <c r="E60" s="244"/>
      <c r="F60" s="64">
        <f>D60*E60</f>
        <v>0</v>
      </c>
      <c r="G60" s="31"/>
    </row>
    <row r="61" spans="1:7" s="8" customFormat="1" ht="38.25" x14ac:dyDescent="0.2">
      <c r="A61" s="115" t="s">
        <v>583</v>
      </c>
      <c r="B61" s="72" t="s">
        <v>552</v>
      </c>
      <c r="C61" s="65" t="s">
        <v>274</v>
      </c>
      <c r="D61" s="77">
        <v>9</v>
      </c>
      <c r="E61" s="244"/>
      <c r="F61" s="64">
        <f>D61*E61</f>
        <v>0</v>
      </c>
      <c r="G61" s="31"/>
    </row>
    <row r="62" spans="1:7" s="8" customFormat="1" ht="15" x14ac:dyDescent="0.2">
      <c r="A62" s="115" t="s">
        <v>584</v>
      </c>
      <c r="B62" s="72" t="s">
        <v>558</v>
      </c>
      <c r="C62" s="65" t="s">
        <v>274</v>
      </c>
      <c r="D62" s="76">
        <v>54</v>
      </c>
      <c r="E62" s="244"/>
      <c r="F62" s="64">
        <f>D62*E62</f>
        <v>0</v>
      </c>
      <c r="G62" s="31"/>
    </row>
    <row r="63" spans="1:7" s="8" customFormat="1" ht="15" x14ac:dyDescent="0.2">
      <c r="A63" s="115" t="s">
        <v>585</v>
      </c>
      <c r="B63" s="72" t="s">
        <v>559</v>
      </c>
      <c r="C63" s="65" t="s">
        <v>274</v>
      </c>
      <c r="D63" s="76">
        <v>4</v>
      </c>
      <c r="E63" s="244"/>
      <c r="F63" s="64">
        <f>D63*E63</f>
        <v>0</v>
      </c>
      <c r="G63" s="31"/>
    </row>
    <row r="64" spans="1:7" s="8" customFormat="1" x14ac:dyDescent="0.2">
      <c r="A64" s="115" t="s">
        <v>586</v>
      </c>
      <c r="B64" s="72" t="s">
        <v>555</v>
      </c>
      <c r="C64" s="65"/>
      <c r="D64" s="76"/>
      <c r="E64" s="244"/>
      <c r="F64" s="64"/>
      <c r="G64" s="31"/>
    </row>
    <row r="65" spans="1:7" s="8" customFormat="1" x14ac:dyDescent="0.2">
      <c r="A65" s="115" t="s">
        <v>587</v>
      </c>
      <c r="B65" s="72" t="s">
        <v>48</v>
      </c>
      <c r="C65" s="65" t="s">
        <v>49</v>
      </c>
      <c r="D65" s="76">
        <v>610</v>
      </c>
      <c r="E65" s="244"/>
      <c r="F65" s="64">
        <f t="shared" ref="F65:F70" si="3">D65*E65</f>
        <v>0</v>
      </c>
      <c r="G65" s="31"/>
    </row>
    <row r="66" spans="1:7" s="8" customFormat="1" x14ac:dyDescent="0.2">
      <c r="A66" s="115" t="s">
        <v>588</v>
      </c>
      <c r="B66" s="72" t="s">
        <v>51</v>
      </c>
      <c r="C66" s="65" t="s">
        <v>49</v>
      </c>
      <c r="D66" s="76">
        <v>610</v>
      </c>
      <c r="E66" s="244"/>
      <c r="F66" s="64">
        <f t="shared" si="3"/>
        <v>0</v>
      </c>
      <c r="G66" s="31"/>
    </row>
    <row r="67" spans="1:7" s="8" customFormat="1" ht="51" x14ac:dyDescent="0.2">
      <c r="A67" s="115" t="s">
        <v>589</v>
      </c>
      <c r="B67" s="72" t="s">
        <v>597</v>
      </c>
      <c r="C67" s="65" t="s">
        <v>275</v>
      </c>
      <c r="D67" s="77">
        <v>9</v>
      </c>
      <c r="E67" s="244"/>
      <c r="F67" s="64">
        <f t="shared" si="3"/>
        <v>0</v>
      </c>
      <c r="G67" s="31"/>
    </row>
    <row r="68" spans="1:7" s="8" customFormat="1" ht="38.25" x14ac:dyDescent="0.2">
      <c r="A68" s="115" t="s">
        <v>590</v>
      </c>
      <c r="B68" s="72" t="s">
        <v>598</v>
      </c>
      <c r="C68" s="65" t="s">
        <v>3</v>
      </c>
      <c r="D68" s="76">
        <v>8</v>
      </c>
      <c r="E68" s="244"/>
      <c r="F68" s="64">
        <f t="shared" si="3"/>
        <v>0</v>
      </c>
      <c r="G68" s="31"/>
    </row>
    <row r="69" spans="1:7" s="8" customFormat="1" ht="38.25" x14ac:dyDescent="0.2">
      <c r="A69" s="115" t="s">
        <v>591</v>
      </c>
      <c r="B69" s="72" t="s">
        <v>55</v>
      </c>
      <c r="C69" s="65" t="s">
        <v>4</v>
      </c>
      <c r="D69" s="76">
        <v>2</v>
      </c>
      <c r="E69" s="244"/>
      <c r="F69" s="64">
        <f t="shared" si="3"/>
        <v>0</v>
      </c>
      <c r="G69" s="31"/>
    </row>
    <row r="70" spans="1:7" s="8" customFormat="1" ht="38.25" x14ac:dyDescent="0.2">
      <c r="A70" s="115" t="s">
        <v>592</v>
      </c>
      <c r="B70" s="72" t="s">
        <v>602</v>
      </c>
      <c r="C70" s="65" t="s">
        <v>4</v>
      </c>
      <c r="D70" s="76">
        <v>2</v>
      </c>
      <c r="E70" s="244"/>
      <c r="F70" s="64">
        <f t="shared" si="3"/>
        <v>0</v>
      </c>
      <c r="G70" s="31"/>
    </row>
    <row r="71" spans="1:7" s="8" customFormat="1" ht="38.25" x14ac:dyDescent="0.2">
      <c r="A71" s="115" t="s">
        <v>593</v>
      </c>
      <c r="B71" s="72" t="s">
        <v>560</v>
      </c>
      <c r="C71" s="65" t="s">
        <v>275</v>
      </c>
      <c r="D71" s="76">
        <v>40</v>
      </c>
      <c r="E71" s="244"/>
      <c r="F71" s="64">
        <f>D71*E71</f>
        <v>0</v>
      </c>
      <c r="G71" s="31"/>
    </row>
    <row r="72" spans="1:7" s="8" customFormat="1" ht="43.15" customHeight="1" x14ac:dyDescent="0.2">
      <c r="A72" s="115" t="s">
        <v>594</v>
      </c>
      <c r="B72" s="72" t="s">
        <v>731</v>
      </c>
      <c r="C72" s="65" t="s">
        <v>275</v>
      </c>
      <c r="D72" s="76">
        <v>58</v>
      </c>
      <c r="E72" s="244"/>
      <c r="F72" s="64">
        <f t="shared" ref="F72" si="4">D72*E72</f>
        <v>0</v>
      </c>
      <c r="G72" s="31"/>
    </row>
    <row r="73" spans="1:7" s="8" customFormat="1" ht="104.25" x14ac:dyDescent="0.2">
      <c r="A73" s="115" t="s">
        <v>424</v>
      </c>
      <c r="B73" s="61" t="s">
        <v>681</v>
      </c>
      <c r="C73" s="65" t="s">
        <v>275</v>
      </c>
      <c r="D73" s="76">
        <v>4</v>
      </c>
      <c r="E73" s="243"/>
      <c r="F73" s="64">
        <f t="shared" si="2"/>
        <v>0</v>
      </c>
      <c r="G73" s="31"/>
    </row>
    <row r="74" spans="1:7" s="8" customFormat="1" ht="51" x14ac:dyDescent="0.2">
      <c r="A74" s="115" t="s">
        <v>423</v>
      </c>
      <c r="B74" s="78" t="s">
        <v>397</v>
      </c>
      <c r="C74" s="65" t="s">
        <v>4</v>
      </c>
      <c r="D74" s="76">
        <v>8</v>
      </c>
      <c r="E74" s="243"/>
      <c r="F74" s="64">
        <f t="shared" ref="F74" si="5">D74*E74</f>
        <v>0</v>
      </c>
      <c r="G74" s="31"/>
    </row>
    <row r="75" spans="1:7" s="8" customFormat="1" ht="165.75" x14ac:dyDescent="0.2">
      <c r="A75" s="115" t="s">
        <v>595</v>
      </c>
      <c r="B75" s="78" t="s">
        <v>603</v>
      </c>
      <c r="C75" s="65" t="s">
        <v>4</v>
      </c>
      <c r="D75" s="76">
        <v>8</v>
      </c>
      <c r="E75" s="243"/>
      <c r="F75" s="64">
        <f>D75*E75</f>
        <v>0</v>
      </c>
      <c r="G75" s="31"/>
    </row>
    <row r="76" spans="1:7" s="8" customFormat="1" ht="51" x14ac:dyDescent="0.2">
      <c r="A76" s="115" t="s">
        <v>682</v>
      </c>
      <c r="B76" s="211" t="s">
        <v>687</v>
      </c>
      <c r="C76" s="65" t="s">
        <v>4</v>
      </c>
      <c r="D76" s="76">
        <v>19</v>
      </c>
      <c r="E76" s="243"/>
      <c r="F76" s="64"/>
      <c r="G76" s="31"/>
    </row>
    <row r="77" spans="1:7" s="8" customFormat="1" ht="114.75" x14ac:dyDescent="0.2">
      <c r="A77" s="115" t="s">
        <v>683</v>
      </c>
      <c r="B77" s="211" t="s">
        <v>688</v>
      </c>
      <c r="C77" s="65"/>
      <c r="D77" s="76"/>
      <c r="E77" s="243"/>
      <c r="F77" s="64"/>
      <c r="G77" s="31"/>
    </row>
    <row r="78" spans="1:7" s="8" customFormat="1" ht="140.25" x14ac:dyDescent="0.2">
      <c r="A78" s="115" t="s">
        <v>684</v>
      </c>
      <c r="B78" s="211" t="s">
        <v>693</v>
      </c>
      <c r="C78" s="65"/>
      <c r="D78" s="76"/>
      <c r="E78" s="243"/>
      <c r="F78" s="64"/>
      <c r="G78" s="31"/>
    </row>
    <row r="79" spans="1:7" s="8" customFormat="1" x14ac:dyDescent="0.2">
      <c r="A79" s="115" t="s">
        <v>694</v>
      </c>
      <c r="B79" s="211" t="s">
        <v>691</v>
      </c>
      <c r="C79" s="65" t="s">
        <v>4</v>
      </c>
      <c r="D79" s="76">
        <v>4</v>
      </c>
      <c r="E79" s="243"/>
      <c r="F79" s="64">
        <f>D79*E79</f>
        <v>0</v>
      </c>
      <c r="G79" s="31"/>
    </row>
    <row r="80" spans="1:7" s="8" customFormat="1" x14ac:dyDescent="0.2">
      <c r="A80" s="115" t="s">
        <v>695</v>
      </c>
      <c r="B80" s="211" t="s">
        <v>690</v>
      </c>
      <c r="C80" s="65" t="s">
        <v>4</v>
      </c>
      <c r="D80" s="76">
        <v>15</v>
      </c>
      <c r="E80" s="243"/>
      <c r="F80" s="64">
        <f>D80*E80</f>
        <v>0</v>
      </c>
      <c r="G80" s="31"/>
    </row>
    <row r="81" spans="1:8" s="8" customFormat="1" ht="339" customHeight="1" x14ac:dyDescent="0.2">
      <c r="A81" s="115" t="s">
        <v>685</v>
      </c>
      <c r="B81" s="211" t="s">
        <v>692</v>
      </c>
      <c r="C81" s="65" t="s">
        <v>4</v>
      </c>
      <c r="D81" s="76">
        <v>19</v>
      </c>
      <c r="E81" s="243"/>
      <c r="F81" s="64">
        <f>D81*E81</f>
        <v>0</v>
      </c>
      <c r="G81" s="31"/>
    </row>
    <row r="82" spans="1:8" s="8" customFormat="1" ht="76.5" x14ac:dyDescent="0.2">
      <c r="A82" s="115" t="s">
        <v>689</v>
      </c>
      <c r="B82" s="211" t="s">
        <v>686</v>
      </c>
      <c r="C82" s="65" t="s">
        <v>4</v>
      </c>
      <c r="D82" s="76">
        <v>19</v>
      </c>
      <c r="E82" s="243"/>
      <c r="F82" s="64">
        <f>D82*E82</f>
        <v>0</v>
      </c>
      <c r="G82" s="31"/>
    </row>
    <row r="83" spans="1:8" s="8" customFormat="1" x14ac:dyDescent="0.2">
      <c r="A83" s="114" t="s">
        <v>296</v>
      </c>
      <c r="B83" s="259" t="s">
        <v>641</v>
      </c>
      <c r="C83" s="259"/>
      <c r="D83" s="259"/>
      <c r="E83" s="259"/>
      <c r="F83" s="67">
        <f>SUM(F84:F144)</f>
        <v>0</v>
      </c>
    </row>
    <row r="84" spans="1:8" s="8" customFormat="1" ht="153" x14ac:dyDescent="0.2">
      <c r="A84" s="115" t="s">
        <v>40</v>
      </c>
      <c r="B84" s="61" t="s">
        <v>697</v>
      </c>
      <c r="C84" s="65"/>
      <c r="D84" s="76"/>
      <c r="E84" s="244"/>
      <c r="F84" s="64"/>
      <c r="G84" s="15"/>
    </row>
    <row r="85" spans="1:8" s="8" customFormat="1" ht="38.25" x14ac:dyDescent="0.2">
      <c r="A85" s="115" t="s">
        <v>422</v>
      </c>
      <c r="B85" s="79" t="s">
        <v>398</v>
      </c>
      <c r="C85" s="65"/>
      <c r="D85" s="76"/>
      <c r="E85" s="244"/>
      <c r="F85" s="64"/>
      <c r="G85" s="20"/>
    </row>
    <row r="86" spans="1:8" s="8" customFormat="1" x14ac:dyDescent="0.2">
      <c r="A86" s="115" t="s">
        <v>334</v>
      </c>
      <c r="B86" s="80" t="s">
        <v>399</v>
      </c>
      <c r="C86" s="65" t="s">
        <v>3</v>
      </c>
      <c r="D86" s="76">
        <v>661</v>
      </c>
      <c r="E86" s="243"/>
      <c r="F86" s="64">
        <f>D86*E86</f>
        <v>0</v>
      </c>
      <c r="H86" s="17"/>
    </row>
    <row r="87" spans="1:8" s="8" customFormat="1" x14ac:dyDescent="0.2">
      <c r="A87" s="115" t="s">
        <v>335</v>
      </c>
      <c r="B87" s="80" t="s">
        <v>400</v>
      </c>
      <c r="C87" s="65" t="s">
        <v>3</v>
      </c>
      <c r="D87" s="76">
        <v>3</v>
      </c>
      <c r="E87" s="243"/>
      <c r="F87" s="64">
        <f>D87*E87</f>
        <v>0</v>
      </c>
      <c r="H87" s="17"/>
    </row>
    <row r="88" spans="1:8" s="8" customFormat="1" ht="25.5" x14ac:dyDescent="0.2">
      <c r="A88" s="115" t="s">
        <v>421</v>
      </c>
      <c r="B88" s="79" t="s">
        <v>401</v>
      </c>
      <c r="C88" s="65"/>
      <c r="D88" s="76"/>
      <c r="E88" s="243"/>
      <c r="F88" s="64"/>
    </row>
    <row r="89" spans="1:8" s="8" customFormat="1" x14ac:dyDescent="0.2">
      <c r="A89" s="115" t="s">
        <v>336</v>
      </c>
      <c r="B89" s="80" t="s">
        <v>399</v>
      </c>
      <c r="C89" s="65" t="s">
        <v>3</v>
      </c>
      <c r="D89" s="76">
        <v>661</v>
      </c>
      <c r="E89" s="243"/>
      <c r="F89" s="64">
        <f>D89*E89</f>
        <v>0</v>
      </c>
    </row>
    <row r="90" spans="1:8" s="8" customFormat="1" x14ac:dyDescent="0.2">
      <c r="A90" s="115" t="s">
        <v>337</v>
      </c>
      <c r="B90" s="80" t="s">
        <v>400</v>
      </c>
      <c r="C90" s="65" t="s">
        <v>3</v>
      </c>
      <c r="D90" s="76">
        <v>3</v>
      </c>
      <c r="E90" s="243"/>
      <c r="F90" s="64">
        <f>D90*E90</f>
        <v>0</v>
      </c>
    </row>
    <row r="91" spans="1:8" s="8" customFormat="1" ht="153" x14ac:dyDescent="0.2">
      <c r="A91" s="115" t="s">
        <v>41</v>
      </c>
      <c r="B91" s="61" t="s">
        <v>696</v>
      </c>
      <c r="C91" s="65"/>
      <c r="D91" s="76"/>
      <c r="E91" s="243"/>
      <c r="F91" s="64"/>
    </row>
    <row r="92" spans="1:8" s="8" customFormat="1" ht="38.25" x14ac:dyDescent="0.2">
      <c r="A92" s="115" t="s">
        <v>420</v>
      </c>
      <c r="B92" s="79" t="s">
        <v>398</v>
      </c>
      <c r="C92" s="65"/>
      <c r="D92" s="76"/>
      <c r="E92" s="243"/>
      <c r="F92" s="64"/>
    </row>
    <row r="93" spans="1:8" s="8" customFormat="1" x14ac:dyDescent="0.2">
      <c r="A93" s="115" t="s">
        <v>338</v>
      </c>
      <c r="B93" s="81" t="s">
        <v>66</v>
      </c>
      <c r="C93" s="65" t="s">
        <v>4</v>
      </c>
      <c r="D93" s="76">
        <v>1</v>
      </c>
      <c r="E93" s="243"/>
      <c r="F93" s="64">
        <f t="shared" ref="F93:F96" si="6">D93*E93</f>
        <v>0</v>
      </c>
      <c r="G93" s="27"/>
      <c r="H93" s="18"/>
    </row>
    <row r="94" spans="1:8" s="8" customFormat="1" x14ac:dyDescent="0.2">
      <c r="A94" s="115" t="s">
        <v>339</v>
      </c>
      <c r="B94" s="81" t="s">
        <v>60</v>
      </c>
      <c r="C94" s="65" t="s">
        <v>4</v>
      </c>
      <c r="D94" s="76">
        <v>1</v>
      </c>
      <c r="E94" s="243"/>
      <c r="F94" s="64">
        <f t="shared" ref="F94" si="7">D94*E94</f>
        <v>0</v>
      </c>
      <c r="G94" s="27"/>
      <c r="H94" s="18"/>
    </row>
    <row r="95" spans="1:8" s="8" customFormat="1" x14ac:dyDescent="0.2">
      <c r="A95" s="115" t="s">
        <v>340</v>
      </c>
      <c r="B95" s="81" t="s">
        <v>29</v>
      </c>
      <c r="C95" s="65" t="s">
        <v>4</v>
      </c>
      <c r="D95" s="76">
        <v>6</v>
      </c>
      <c r="E95" s="243"/>
      <c r="F95" s="64">
        <f t="shared" ref="F95" si="8">D95*E95</f>
        <v>0</v>
      </c>
      <c r="G95" s="27"/>
      <c r="H95" s="18"/>
    </row>
    <row r="96" spans="1:8" x14ac:dyDescent="0.2">
      <c r="A96" s="115" t="s">
        <v>341</v>
      </c>
      <c r="B96" s="81" t="s">
        <v>30</v>
      </c>
      <c r="C96" s="65" t="s">
        <v>4</v>
      </c>
      <c r="D96" s="76">
        <v>10</v>
      </c>
      <c r="E96" s="243"/>
      <c r="F96" s="64">
        <f t="shared" si="6"/>
        <v>0</v>
      </c>
      <c r="G96" s="28"/>
      <c r="H96" s="19"/>
    </row>
    <row r="97" spans="1:8" x14ac:dyDescent="0.2">
      <c r="A97" s="115" t="s">
        <v>342</v>
      </c>
      <c r="B97" s="81" t="s">
        <v>32</v>
      </c>
      <c r="C97" s="65" t="s">
        <v>4</v>
      </c>
      <c r="D97" s="76">
        <v>1</v>
      </c>
      <c r="E97" s="243"/>
      <c r="F97" s="64">
        <f t="shared" ref="F97" si="9">D97*E97</f>
        <v>0</v>
      </c>
      <c r="G97" s="28"/>
      <c r="H97" s="19"/>
    </row>
    <row r="98" spans="1:8" x14ac:dyDescent="0.2">
      <c r="A98" s="115" t="s">
        <v>343</v>
      </c>
      <c r="B98" s="81" t="s">
        <v>61</v>
      </c>
      <c r="C98" s="65" t="s">
        <v>4</v>
      </c>
      <c r="D98" s="76">
        <v>2</v>
      </c>
      <c r="E98" s="245"/>
      <c r="F98" s="64">
        <f>D98*E98</f>
        <v>0</v>
      </c>
      <c r="G98" s="33"/>
      <c r="H98" s="19"/>
    </row>
    <row r="99" spans="1:8" x14ac:dyDescent="0.2">
      <c r="A99" s="115" t="s">
        <v>344</v>
      </c>
      <c r="B99" s="81" t="s">
        <v>15</v>
      </c>
      <c r="C99" s="65" t="s">
        <v>4</v>
      </c>
      <c r="D99" s="76">
        <v>8</v>
      </c>
      <c r="E99" s="243"/>
      <c r="F99" s="64">
        <f t="shared" ref="F99" si="10">D99*E99</f>
        <v>0</v>
      </c>
      <c r="G99" s="28"/>
      <c r="H99" s="19"/>
    </row>
    <row r="100" spans="1:8" x14ac:dyDescent="0.2">
      <c r="A100" s="115" t="s">
        <v>345</v>
      </c>
      <c r="B100" s="81" t="s">
        <v>67</v>
      </c>
      <c r="C100" s="65" t="s">
        <v>4</v>
      </c>
      <c r="D100" s="76">
        <v>2</v>
      </c>
      <c r="E100" s="246"/>
      <c r="F100" s="64">
        <f>D100*E100</f>
        <v>0</v>
      </c>
      <c r="G100" s="28"/>
      <c r="H100" s="19"/>
    </row>
    <row r="101" spans="1:8" s="8" customFormat="1" x14ac:dyDescent="0.2">
      <c r="A101" s="115" t="s">
        <v>346</v>
      </c>
      <c r="B101" s="81" t="s">
        <v>37</v>
      </c>
      <c r="C101" s="65" t="s">
        <v>4</v>
      </c>
      <c r="D101" s="76">
        <v>18</v>
      </c>
      <c r="E101" s="246"/>
      <c r="F101" s="64">
        <f>D101*E101</f>
        <v>0</v>
      </c>
    </row>
    <row r="102" spans="1:8" s="8" customFormat="1" x14ac:dyDescent="0.2">
      <c r="A102" s="115" t="s">
        <v>347</v>
      </c>
      <c r="B102" s="81" t="s">
        <v>38</v>
      </c>
      <c r="C102" s="65" t="s">
        <v>4</v>
      </c>
      <c r="D102" s="76">
        <v>8</v>
      </c>
      <c r="E102" s="246"/>
      <c r="F102" s="64">
        <f>D102*E102</f>
        <v>0</v>
      </c>
    </row>
    <row r="103" spans="1:8" s="8" customFormat="1" x14ac:dyDescent="0.2">
      <c r="A103" s="115" t="s">
        <v>348</v>
      </c>
      <c r="B103" s="82" t="s">
        <v>68</v>
      </c>
      <c r="C103" s="65" t="s">
        <v>4</v>
      </c>
      <c r="D103" s="76">
        <v>2</v>
      </c>
      <c r="E103" s="243"/>
      <c r="F103" s="64">
        <f t="shared" ref="F103" si="11">D103*E103</f>
        <v>0</v>
      </c>
    </row>
    <row r="104" spans="1:8" s="8" customFormat="1" x14ac:dyDescent="0.2">
      <c r="A104" s="115" t="s">
        <v>349</v>
      </c>
      <c r="B104" s="82" t="s">
        <v>16</v>
      </c>
      <c r="C104" s="65" t="s">
        <v>4</v>
      </c>
      <c r="D104" s="76">
        <v>3</v>
      </c>
      <c r="E104" s="243"/>
      <c r="F104" s="64">
        <f t="shared" ref="F104:F115" si="12">D104*E104</f>
        <v>0</v>
      </c>
    </row>
    <row r="105" spans="1:8" s="8" customFormat="1" x14ac:dyDescent="0.2">
      <c r="A105" s="115" t="s">
        <v>350</v>
      </c>
      <c r="B105" s="82" t="s">
        <v>14</v>
      </c>
      <c r="C105" s="65" t="s">
        <v>4</v>
      </c>
      <c r="D105" s="76">
        <v>8</v>
      </c>
      <c r="E105" s="243"/>
      <c r="F105" s="64">
        <f t="shared" si="12"/>
        <v>0</v>
      </c>
    </row>
    <row r="106" spans="1:8" s="8" customFormat="1" ht="25.5" x14ac:dyDescent="0.2">
      <c r="A106" s="115" t="s">
        <v>351</v>
      </c>
      <c r="B106" s="82" t="s">
        <v>17</v>
      </c>
      <c r="C106" s="65" t="s">
        <v>4</v>
      </c>
      <c r="D106" s="76">
        <v>8</v>
      </c>
      <c r="E106" s="243"/>
      <c r="F106" s="64">
        <f t="shared" si="12"/>
        <v>0</v>
      </c>
    </row>
    <row r="107" spans="1:8" s="8" customFormat="1" x14ac:dyDescent="0.2">
      <c r="A107" s="115" t="s">
        <v>352</v>
      </c>
      <c r="B107" s="81" t="s">
        <v>31</v>
      </c>
      <c r="C107" s="65" t="s">
        <v>4</v>
      </c>
      <c r="D107" s="76">
        <v>8</v>
      </c>
      <c r="E107" s="243"/>
      <c r="F107" s="64">
        <f t="shared" si="12"/>
        <v>0</v>
      </c>
    </row>
    <row r="108" spans="1:8" s="8" customFormat="1" x14ac:dyDescent="0.2">
      <c r="A108" s="115" t="s">
        <v>353</v>
      </c>
      <c r="B108" s="81" t="s">
        <v>35</v>
      </c>
      <c r="C108" s="65" t="s">
        <v>4</v>
      </c>
      <c r="D108" s="76">
        <v>8</v>
      </c>
      <c r="E108" s="243"/>
      <c r="F108" s="64">
        <f t="shared" si="12"/>
        <v>0</v>
      </c>
    </row>
    <row r="109" spans="1:8" s="8" customFormat="1" x14ac:dyDescent="0.2">
      <c r="A109" s="115" t="s">
        <v>354</v>
      </c>
      <c r="B109" s="81" t="s">
        <v>69</v>
      </c>
      <c r="C109" s="65" t="s">
        <v>4</v>
      </c>
      <c r="D109" s="76">
        <v>2</v>
      </c>
      <c r="E109" s="243"/>
      <c r="F109" s="64">
        <f t="shared" ref="F109" si="13">D109*E109</f>
        <v>0</v>
      </c>
    </row>
    <row r="110" spans="1:8" s="8" customFormat="1" x14ac:dyDescent="0.2">
      <c r="A110" s="115" t="s">
        <v>355</v>
      </c>
      <c r="B110" s="81" t="s">
        <v>18</v>
      </c>
      <c r="C110" s="65" t="s">
        <v>4</v>
      </c>
      <c r="D110" s="76">
        <v>3</v>
      </c>
      <c r="E110" s="243"/>
      <c r="F110" s="64">
        <f t="shared" ref="F110" si="14">D110*E110</f>
        <v>0</v>
      </c>
    </row>
    <row r="111" spans="1:8" s="8" customFormat="1" x14ac:dyDescent="0.2">
      <c r="A111" s="115" t="s">
        <v>356</v>
      </c>
      <c r="B111" s="68" t="s">
        <v>70</v>
      </c>
      <c r="C111" s="65" t="s">
        <v>4</v>
      </c>
      <c r="D111" s="76">
        <v>4</v>
      </c>
      <c r="E111" s="243"/>
      <c r="F111" s="64">
        <f t="shared" si="12"/>
        <v>0</v>
      </c>
    </row>
    <row r="112" spans="1:8" s="8" customFormat="1" x14ac:dyDescent="0.2">
      <c r="A112" s="115" t="s">
        <v>357</v>
      </c>
      <c r="B112" s="68" t="s">
        <v>1</v>
      </c>
      <c r="C112" s="65" t="s">
        <v>4</v>
      </c>
      <c r="D112" s="76">
        <v>25</v>
      </c>
      <c r="E112" s="243"/>
      <c r="F112" s="64">
        <f t="shared" ref="F112" si="15">D112*E112</f>
        <v>0</v>
      </c>
    </row>
    <row r="113" spans="1:6" s="8" customFormat="1" x14ac:dyDescent="0.2">
      <c r="A113" s="115" t="s">
        <v>358</v>
      </c>
      <c r="B113" s="68" t="s">
        <v>13</v>
      </c>
      <c r="C113" s="65" t="s">
        <v>4</v>
      </c>
      <c r="D113" s="76">
        <v>43</v>
      </c>
      <c r="E113" s="243"/>
      <c r="F113" s="64">
        <f t="shared" si="12"/>
        <v>0</v>
      </c>
    </row>
    <row r="114" spans="1:6" s="8" customFormat="1" x14ac:dyDescent="0.2">
      <c r="A114" s="115" t="s">
        <v>359</v>
      </c>
      <c r="B114" s="68" t="s">
        <v>71</v>
      </c>
      <c r="C114" s="65" t="s">
        <v>4</v>
      </c>
      <c r="D114" s="83">
        <v>32</v>
      </c>
      <c r="E114" s="243"/>
      <c r="F114" s="64">
        <f t="shared" ref="F114" si="16">D114*E114</f>
        <v>0</v>
      </c>
    </row>
    <row r="115" spans="1:6" s="8" customFormat="1" x14ac:dyDescent="0.2">
      <c r="A115" s="115" t="s">
        <v>360</v>
      </c>
      <c r="B115" s="68" t="s">
        <v>19</v>
      </c>
      <c r="C115" s="65" t="s">
        <v>4</v>
      </c>
      <c r="D115" s="83">
        <v>544</v>
      </c>
      <c r="E115" s="243"/>
      <c r="F115" s="64">
        <f t="shared" si="12"/>
        <v>0</v>
      </c>
    </row>
    <row r="116" spans="1:6" s="8" customFormat="1" ht="38.25" x14ac:dyDescent="0.2">
      <c r="A116" s="115" t="s">
        <v>419</v>
      </c>
      <c r="B116" s="79" t="s">
        <v>561</v>
      </c>
      <c r="C116" s="65"/>
      <c r="D116" s="76"/>
      <c r="E116" s="243"/>
      <c r="F116" s="64"/>
    </row>
    <row r="117" spans="1:6" s="8" customFormat="1" x14ac:dyDescent="0.2">
      <c r="A117" s="115" t="s">
        <v>361</v>
      </c>
      <c r="B117" s="81" t="s">
        <v>66</v>
      </c>
      <c r="C117" s="65" t="s">
        <v>4</v>
      </c>
      <c r="D117" s="76">
        <v>1</v>
      </c>
      <c r="E117" s="243"/>
      <c r="F117" s="64">
        <f t="shared" ref="F117:F121" si="17">D117*E117</f>
        <v>0</v>
      </c>
    </row>
    <row r="118" spans="1:6" s="8" customFormat="1" x14ac:dyDescent="0.2">
      <c r="A118" s="115" t="s">
        <v>362</v>
      </c>
      <c r="B118" s="81" t="s">
        <v>60</v>
      </c>
      <c r="C118" s="65" t="s">
        <v>4</v>
      </c>
      <c r="D118" s="76">
        <v>1</v>
      </c>
      <c r="E118" s="243"/>
      <c r="F118" s="64">
        <f t="shared" si="17"/>
        <v>0</v>
      </c>
    </row>
    <row r="119" spans="1:6" s="8" customFormat="1" x14ac:dyDescent="0.2">
      <c r="A119" s="115" t="s">
        <v>363</v>
      </c>
      <c r="B119" s="81" t="s">
        <v>29</v>
      </c>
      <c r="C119" s="65" t="s">
        <v>4</v>
      </c>
      <c r="D119" s="76">
        <v>6</v>
      </c>
      <c r="E119" s="243"/>
      <c r="F119" s="64">
        <f t="shared" si="17"/>
        <v>0</v>
      </c>
    </row>
    <row r="120" spans="1:6" s="8" customFormat="1" x14ac:dyDescent="0.2">
      <c r="A120" s="115" t="s">
        <v>364</v>
      </c>
      <c r="B120" s="81" t="s">
        <v>30</v>
      </c>
      <c r="C120" s="65" t="s">
        <v>4</v>
      </c>
      <c r="D120" s="76">
        <v>10</v>
      </c>
      <c r="E120" s="243"/>
      <c r="F120" s="64">
        <f t="shared" si="17"/>
        <v>0</v>
      </c>
    </row>
    <row r="121" spans="1:6" s="8" customFormat="1" x14ac:dyDescent="0.2">
      <c r="A121" s="115" t="s">
        <v>365</v>
      </c>
      <c r="B121" s="81" t="s">
        <v>32</v>
      </c>
      <c r="C121" s="65" t="s">
        <v>4</v>
      </c>
      <c r="D121" s="76">
        <v>1</v>
      </c>
      <c r="E121" s="243"/>
      <c r="F121" s="64">
        <f t="shared" si="17"/>
        <v>0</v>
      </c>
    </row>
    <row r="122" spans="1:6" s="8" customFormat="1" x14ac:dyDescent="0.2">
      <c r="A122" s="115" t="s">
        <v>366</v>
      </c>
      <c r="B122" s="81" t="s">
        <v>61</v>
      </c>
      <c r="C122" s="65" t="s">
        <v>4</v>
      </c>
      <c r="D122" s="76">
        <v>2</v>
      </c>
      <c r="E122" s="245"/>
      <c r="F122" s="64">
        <f>D122*E122</f>
        <v>0</v>
      </c>
    </row>
    <row r="123" spans="1:6" s="8" customFormat="1" x14ac:dyDescent="0.2">
      <c r="A123" s="115" t="s">
        <v>367</v>
      </c>
      <c r="B123" s="81" t="s">
        <v>15</v>
      </c>
      <c r="C123" s="65" t="s">
        <v>4</v>
      </c>
      <c r="D123" s="76">
        <v>8</v>
      </c>
      <c r="E123" s="243"/>
      <c r="F123" s="64">
        <f t="shared" ref="F123" si="18">D123*E123</f>
        <v>0</v>
      </c>
    </row>
    <row r="124" spans="1:6" s="8" customFormat="1" x14ac:dyDescent="0.2">
      <c r="A124" s="115" t="s">
        <v>368</v>
      </c>
      <c r="B124" s="81" t="s">
        <v>67</v>
      </c>
      <c r="C124" s="65" t="s">
        <v>4</v>
      </c>
      <c r="D124" s="76">
        <v>2</v>
      </c>
      <c r="E124" s="246"/>
      <c r="F124" s="64">
        <f>D124*E124</f>
        <v>0</v>
      </c>
    </row>
    <row r="125" spans="1:6" s="8" customFormat="1" x14ac:dyDescent="0.2">
      <c r="A125" s="115" t="s">
        <v>369</v>
      </c>
      <c r="B125" s="81" t="s">
        <v>37</v>
      </c>
      <c r="C125" s="65" t="s">
        <v>4</v>
      </c>
      <c r="D125" s="76">
        <v>18</v>
      </c>
      <c r="E125" s="246"/>
      <c r="F125" s="64">
        <f>D125*E125</f>
        <v>0</v>
      </c>
    </row>
    <row r="126" spans="1:6" s="8" customFormat="1" x14ac:dyDescent="0.2">
      <c r="A126" s="115" t="s">
        <v>370</v>
      </c>
      <c r="B126" s="81" t="s">
        <v>38</v>
      </c>
      <c r="C126" s="65" t="s">
        <v>4</v>
      </c>
      <c r="D126" s="76">
        <v>8</v>
      </c>
      <c r="E126" s="246"/>
      <c r="F126" s="64">
        <f>D126*E126</f>
        <v>0</v>
      </c>
    </row>
    <row r="127" spans="1:6" s="8" customFormat="1" x14ac:dyDescent="0.2">
      <c r="A127" s="115" t="s">
        <v>371</v>
      </c>
      <c r="B127" s="82" t="s">
        <v>68</v>
      </c>
      <c r="C127" s="65" t="s">
        <v>4</v>
      </c>
      <c r="D127" s="76">
        <v>2</v>
      </c>
      <c r="E127" s="243"/>
      <c r="F127" s="64">
        <f t="shared" ref="F127:F134" si="19">D127*E127</f>
        <v>0</v>
      </c>
    </row>
    <row r="128" spans="1:6" s="8" customFormat="1" x14ac:dyDescent="0.2">
      <c r="A128" s="115" t="s">
        <v>372</v>
      </c>
      <c r="B128" s="82" t="s">
        <v>16</v>
      </c>
      <c r="C128" s="65" t="s">
        <v>4</v>
      </c>
      <c r="D128" s="76">
        <v>3</v>
      </c>
      <c r="E128" s="243"/>
      <c r="F128" s="64">
        <f t="shared" si="19"/>
        <v>0</v>
      </c>
    </row>
    <row r="129" spans="1:11" s="8" customFormat="1" x14ac:dyDescent="0.2">
      <c r="A129" s="115" t="s">
        <v>373</v>
      </c>
      <c r="B129" s="82" t="s">
        <v>14</v>
      </c>
      <c r="C129" s="65" t="s">
        <v>4</v>
      </c>
      <c r="D129" s="76">
        <v>8</v>
      </c>
      <c r="E129" s="243"/>
      <c r="F129" s="64">
        <f t="shared" si="19"/>
        <v>0</v>
      </c>
    </row>
    <row r="130" spans="1:11" s="8" customFormat="1" ht="25.5" x14ac:dyDescent="0.2">
      <c r="A130" s="115" t="s">
        <v>374</v>
      </c>
      <c r="B130" s="82" t="s">
        <v>17</v>
      </c>
      <c r="C130" s="65" t="s">
        <v>4</v>
      </c>
      <c r="D130" s="76">
        <v>8</v>
      </c>
      <c r="E130" s="243"/>
      <c r="F130" s="64">
        <f t="shared" si="19"/>
        <v>0</v>
      </c>
    </row>
    <row r="131" spans="1:11" s="8" customFormat="1" x14ac:dyDescent="0.2">
      <c r="A131" s="115" t="s">
        <v>375</v>
      </c>
      <c r="B131" s="81" t="s">
        <v>31</v>
      </c>
      <c r="C131" s="65" t="s">
        <v>4</v>
      </c>
      <c r="D131" s="76">
        <v>8</v>
      </c>
      <c r="E131" s="243"/>
      <c r="F131" s="64">
        <f t="shared" si="19"/>
        <v>0</v>
      </c>
    </row>
    <row r="132" spans="1:11" s="8" customFormat="1" x14ac:dyDescent="0.2">
      <c r="A132" s="115" t="s">
        <v>376</v>
      </c>
      <c r="B132" s="81" t="s">
        <v>35</v>
      </c>
      <c r="C132" s="65" t="s">
        <v>4</v>
      </c>
      <c r="D132" s="76">
        <v>8</v>
      </c>
      <c r="E132" s="243"/>
      <c r="F132" s="64">
        <f t="shared" si="19"/>
        <v>0</v>
      </c>
    </row>
    <row r="133" spans="1:11" s="8" customFormat="1" x14ac:dyDescent="0.2">
      <c r="A133" s="115" t="s">
        <v>377</v>
      </c>
      <c r="B133" s="81" t="s">
        <v>69</v>
      </c>
      <c r="C133" s="65" t="s">
        <v>4</v>
      </c>
      <c r="D133" s="76">
        <v>2</v>
      </c>
      <c r="E133" s="243"/>
      <c r="F133" s="64">
        <f t="shared" si="19"/>
        <v>0</v>
      </c>
    </row>
    <row r="134" spans="1:11" s="8" customFormat="1" x14ac:dyDescent="0.2">
      <c r="A134" s="115" t="s">
        <v>378</v>
      </c>
      <c r="B134" s="81" t="s">
        <v>18</v>
      </c>
      <c r="C134" s="65" t="s">
        <v>4</v>
      </c>
      <c r="D134" s="76">
        <v>3</v>
      </c>
      <c r="E134" s="243"/>
      <c r="F134" s="64">
        <f t="shared" si="19"/>
        <v>0</v>
      </c>
    </row>
    <row r="135" spans="1:11" s="8" customFormat="1" ht="89.25" x14ac:dyDescent="0.2">
      <c r="A135" s="115" t="s">
        <v>418</v>
      </c>
      <c r="B135" s="84" t="s">
        <v>643</v>
      </c>
      <c r="C135" s="65"/>
      <c r="D135" s="76"/>
      <c r="E135" s="243"/>
      <c r="F135" s="64"/>
    </row>
    <row r="136" spans="1:11" s="8" customFormat="1" x14ac:dyDescent="0.2">
      <c r="A136" s="115" t="s">
        <v>562</v>
      </c>
      <c r="B136" s="79" t="s">
        <v>11</v>
      </c>
      <c r="C136" s="65"/>
      <c r="D136" s="76"/>
      <c r="E136" s="243"/>
      <c r="F136" s="64"/>
    </row>
    <row r="137" spans="1:11" s="8" customFormat="1" x14ac:dyDescent="0.2">
      <c r="A137" s="115" t="s">
        <v>379</v>
      </c>
      <c r="B137" s="61" t="s">
        <v>73</v>
      </c>
      <c r="C137" s="65" t="s">
        <v>4</v>
      </c>
      <c r="D137" s="76">
        <v>4</v>
      </c>
      <c r="E137" s="246"/>
      <c r="F137" s="64">
        <f t="shared" ref="F137:F138" si="20">D137*E137</f>
        <v>0</v>
      </c>
    </row>
    <row r="138" spans="1:11" s="8" customFormat="1" x14ac:dyDescent="0.2">
      <c r="A138" s="115" t="s">
        <v>380</v>
      </c>
      <c r="B138" s="61" t="s">
        <v>62</v>
      </c>
      <c r="C138" s="65" t="s">
        <v>4</v>
      </c>
      <c r="D138" s="76">
        <v>2</v>
      </c>
      <c r="E138" s="246"/>
      <c r="F138" s="64">
        <f t="shared" si="20"/>
        <v>0</v>
      </c>
    </row>
    <row r="139" spans="1:11" s="8" customFormat="1" ht="51" x14ac:dyDescent="0.2">
      <c r="A139" s="115" t="s">
        <v>417</v>
      </c>
      <c r="B139" s="85" t="s">
        <v>402</v>
      </c>
      <c r="C139" s="65"/>
      <c r="D139" s="76"/>
      <c r="E139" s="243"/>
      <c r="F139" s="64"/>
    </row>
    <row r="140" spans="1:11" s="8" customFormat="1" x14ac:dyDescent="0.2">
      <c r="A140" s="115" t="s">
        <v>381</v>
      </c>
      <c r="B140" s="61" t="s">
        <v>74</v>
      </c>
      <c r="C140" s="65" t="s">
        <v>4</v>
      </c>
      <c r="D140" s="76">
        <v>4</v>
      </c>
      <c r="E140" s="246"/>
      <c r="F140" s="64">
        <f>D140*E140</f>
        <v>0</v>
      </c>
    </row>
    <row r="141" spans="1:11" s="8" customFormat="1" x14ac:dyDescent="0.2">
      <c r="A141" s="115" t="s">
        <v>382</v>
      </c>
      <c r="B141" s="61" t="s">
        <v>62</v>
      </c>
      <c r="C141" s="65" t="s">
        <v>4</v>
      </c>
      <c r="D141" s="76">
        <v>2</v>
      </c>
      <c r="E141" s="246"/>
      <c r="F141" s="64">
        <f t="shared" ref="F141" si="21">D141*E141</f>
        <v>0</v>
      </c>
    </row>
    <row r="142" spans="1:11" s="8" customFormat="1" ht="140.25" x14ac:dyDescent="0.2">
      <c r="A142" s="115" t="s">
        <v>416</v>
      </c>
      <c r="B142" s="61" t="s">
        <v>563</v>
      </c>
      <c r="C142" s="65" t="s">
        <v>3</v>
      </c>
      <c r="D142" s="76">
        <v>661</v>
      </c>
      <c r="E142" s="243"/>
      <c r="F142" s="64">
        <f>D142*E142</f>
        <v>0</v>
      </c>
      <c r="K142" s="35"/>
    </row>
    <row r="143" spans="1:11" s="8" customFormat="1" ht="242.25" x14ac:dyDescent="0.2">
      <c r="A143" s="115" t="s">
        <v>415</v>
      </c>
      <c r="B143" s="208" t="s">
        <v>605</v>
      </c>
      <c r="C143" s="65" t="s">
        <v>3</v>
      </c>
      <c r="D143" s="76">
        <v>661</v>
      </c>
      <c r="E143" s="243"/>
      <c r="F143" s="64">
        <f>D143*E143</f>
        <v>0</v>
      </c>
    </row>
    <row r="144" spans="1:11" s="8" customFormat="1" ht="140.25" x14ac:dyDescent="0.2">
      <c r="A144" s="115" t="s">
        <v>414</v>
      </c>
      <c r="B144" s="209" t="s">
        <v>606</v>
      </c>
      <c r="C144" s="65" t="s">
        <v>4</v>
      </c>
      <c r="D144" s="76">
        <v>8</v>
      </c>
      <c r="E144" s="243"/>
      <c r="F144" s="64">
        <f>D144*E144</f>
        <v>0</v>
      </c>
    </row>
    <row r="145" spans="1:11" s="8" customFormat="1" x14ac:dyDescent="0.2">
      <c r="A145" s="114" t="s">
        <v>297</v>
      </c>
      <c r="B145" s="259" t="s">
        <v>642</v>
      </c>
      <c r="C145" s="259"/>
      <c r="D145" s="259"/>
      <c r="E145" s="259"/>
      <c r="F145" s="67">
        <f>SUM(F146:F159)</f>
        <v>0</v>
      </c>
    </row>
    <row r="146" spans="1:11" s="8" customFormat="1" ht="289.5" customHeight="1" x14ac:dyDescent="0.2">
      <c r="A146" s="115" t="s">
        <v>33</v>
      </c>
      <c r="B146" s="209" t="s">
        <v>698</v>
      </c>
      <c r="C146" s="65"/>
      <c r="D146" s="76"/>
      <c r="E146" s="243"/>
      <c r="F146" s="64"/>
    </row>
    <row r="147" spans="1:11" s="8" customFormat="1" ht="38.25" x14ac:dyDescent="0.2">
      <c r="A147" s="115" t="s">
        <v>383</v>
      </c>
      <c r="B147" s="79" t="s">
        <v>398</v>
      </c>
      <c r="C147" s="65"/>
      <c r="D147" s="76"/>
      <c r="E147" s="244"/>
      <c r="F147" s="64"/>
    </row>
    <row r="148" spans="1:11" s="8" customFormat="1" x14ac:dyDescent="0.2">
      <c r="A148" s="115" t="s">
        <v>384</v>
      </c>
      <c r="B148" s="80" t="s">
        <v>403</v>
      </c>
      <c r="C148" s="65" t="s">
        <v>3</v>
      </c>
      <c r="D148" s="76">
        <v>552</v>
      </c>
      <c r="E148" s="243"/>
      <c r="F148" s="64">
        <f>D148*E148</f>
        <v>0</v>
      </c>
    </row>
    <row r="149" spans="1:11" s="8" customFormat="1" ht="25.5" x14ac:dyDescent="0.2">
      <c r="A149" s="115" t="s">
        <v>385</v>
      </c>
      <c r="B149" s="79" t="s">
        <v>401</v>
      </c>
      <c r="C149" s="65"/>
      <c r="D149" s="76"/>
      <c r="E149" s="243"/>
      <c r="F149" s="64"/>
    </row>
    <row r="150" spans="1:11" s="8" customFormat="1" x14ac:dyDescent="0.2">
      <c r="A150" s="115" t="s">
        <v>386</v>
      </c>
      <c r="B150" s="80" t="s">
        <v>403</v>
      </c>
      <c r="C150" s="65" t="s">
        <v>3</v>
      </c>
      <c r="D150" s="76">
        <v>552</v>
      </c>
      <c r="E150" s="243"/>
      <c r="F150" s="64">
        <f>D150*E150</f>
        <v>0</v>
      </c>
    </row>
    <row r="151" spans="1:11" s="8" customFormat="1" ht="114.75" x14ac:dyDescent="0.2">
      <c r="A151" s="115" t="s">
        <v>34</v>
      </c>
      <c r="B151" s="61" t="s">
        <v>644</v>
      </c>
      <c r="C151" s="65"/>
      <c r="D151" s="76"/>
      <c r="E151" s="246"/>
      <c r="F151" s="64"/>
    </row>
    <row r="152" spans="1:11" s="8" customFormat="1" x14ac:dyDescent="0.2">
      <c r="A152" s="115" t="s">
        <v>413</v>
      </c>
      <c r="B152" s="86" t="s">
        <v>272</v>
      </c>
      <c r="C152" s="65" t="s">
        <v>4</v>
      </c>
      <c r="D152" s="87">
        <v>4</v>
      </c>
      <c r="E152" s="247"/>
      <c r="F152" s="88">
        <f t="shared" ref="F152:F159" si="22">D152*E152</f>
        <v>0</v>
      </c>
    </row>
    <row r="153" spans="1:11" s="8" customFormat="1" x14ac:dyDescent="0.2">
      <c r="A153" s="115" t="s">
        <v>387</v>
      </c>
      <c r="B153" s="86" t="s">
        <v>273</v>
      </c>
      <c r="C153" s="65" t="s">
        <v>4</v>
      </c>
      <c r="D153" s="87">
        <v>8</v>
      </c>
      <c r="E153" s="247"/>
      <c r="F153" s="88">
        <f t="shared" si="22"/>
        <v>0</v>
      </c>
    </row>
    <row r="154" spans="1:11" s="8" customFormat="1" ht="165.75" x14ac:dyDescent="0.2">
      <c r="A154" s="115" t="s">
        <v>412</v>
      </c>
      <c r="B154" s="78" t="s">
        <v>604</v>
      </c>
      <c r="C154" s="65" t="s">
        <v>4</v>
      </c>
      <c r="D154" s="87">
        <v>7</v>
      </c>
      <c r="E154" s="247"/>
      <c r="F154" s="88">
        <f t="shared" si="22"/>
        <v>0</v>
      </c>
    </row>
    <row r="155" spans="1:11" s="8" customFormat="1" ht="267.75" x14ac:dyDescent="0.2">
      <c r="A155" s="115" t="s">
        <v>411</v>
      </c>
      <c r="B155" s="210" t="s">
        <v>680</v>
      </c>
      <c r="C155" s="65" t="s">
        <v>4</v>
      </c>
      <c r="D155" s="87">
        <v>19</v>
      </c>
      <c r="E155" s="248"/>
      <c r="F155" s="88">
        <f t="shared" si="22"/>
        <v>0</v>
      </c>
    </row>
    <row r="156" spans="1:11" s="8" customFormat="1" ht="204" x14ac:dyDescent="0.2">
      <c r="A156" s="115" t="s">
        <v>613</v>
      </c>
      <c r="B156" s="61" t="s">
        <v>610</v>
      </c>
      <c r="C156" s="65" t="s">
        <v>3</v>
      </c>
      <c r="D156" s="76">
        <v>552</v>
      </c>
      <c r="E156" s="243"/>
      <c r="F156" s="64">
        <f t="shared" si="22"/>
        <v>0</v>
      </c>
      <c r="K156" s="35"/>
    </row>
    <row r="157" spans="1:11" s="8" customFormat="1" ht="369.75" x14ac:dyDescent="0.2">
      <c r="A157" s="115" t="s">
        <v>615</v>
      </c>
      <c r="B157" s="89" t="s">
        <v>611</v>
      </c>
      <c r="C157" s="65" t="s">
        <v>3</v>
      </c>
      <c r="D157" s="76">
        <v>552</v>
      </c>
      <c r="E157" s="243"/>
      <c r="F157" s="64">
        <f t="shared" si="22"/>
        <v>0</v>
      </c>
      <c r="K157" s="35"/>
    </row>
    <row r="158" spans="1:11" s="8" customFormat="1" ht="255" x14ac:dyDescent="0.2">
      <c r="A158" s="115" t="s">
        <v>616</v>
      </c>
      <c r="B158" s="209" t="s">
        <v>612</v>
      </c>
      <c r="C158" s="65" t="s">
        <v>3</v>
      </c>
      <c r="D158" s="76">
        <v>552</v>
      </c>
      <c r="E158" s="243"/>
      <c r="F158" s="64">
        <f t="shared" si="22"/>
        <v>0</v>
      </c>
    </row>
    <row r="159" spans="1:11" s="8" customFormat="1" ht="165.75" x14ac:dyDescent="0.2">
      <c r="A159" s="115" t="s">
        <v>617</v>
      </c>
      <c r="B159" s="209" t="s">
        <v>614</v>
      </c>
      <c r="C159" s="65" t="s">
        <v>4</v>
      </c>
      <c r="D159" s="76">
        <v>1</v>
      </c>
      <c r="E159" s="243"/>
      <c r="F159" s="64">
        <f t="shared" si="22"/>
        <v>0</v>
      </c>
    </row>
    <row r="160" spans="1:11" s="8" customFormat="1" x14ac:dyDescent="0.2">
      <c r="A160" s="114" t="s">
        <v>298</v>
      </c>
      <c r="B160" s="259" t="s">
        <v>63</v>
      </c>
      <c r="C160" s="259"/>
      <c r="D160" s="259"/>
      <c r="E160" s="259"/>
      <c r="F160" s="90">
        <f>SUM(F161:F188)</f>
        <v>0</v>
      </c>
    </row>
    <row r="161" spans="1:6" s="8" customFormat="1" ht="357.75" customHeight="1" x14ac:dyDescent="0.2">
      <c r="A161" s="117" t="s">
        <v>25</v>
      </c>
      <c r="B161" s="61" t="s">
        <v>607</v>
      </c>
      <c r="C161" s="65"/>
      <c r="D161" s="76"/>
      <c r="E161" s="244"/>
      <c r="F161" s="64"/>
    </row>
    <row r="162" spans="1:6" s="8" customFormat="1" x14ac:dyDescent="0.2">
      <c r="A162" s="118" t="s">
        <v>388</v>
      </c>
      <c r="B162" s="91" t="s">
        <v>11</v>
      </c>
      <c r="C162" s="65"/>
      <c r="D162" s="92"/>
      <c r="E162" s="249"/>
      <c r="F162" s="93"/>
    </row>
    <row r="163" spans="1:6" s="8" customFormat="1" x14ac:dyDescent="0.2">
      <c r="A163" s="117" t="s">
        <v>618</v>
      </c>
      <c r="B163" s="61" t="s">
        <v>75</v>
      </c>
      <c r="C163" s="94" t="s">
        <v>3</v>
      </c>
      <c r="D163" s="76">
        <v>14</v>
      </c>
      <c r="E163" s="243"/>
      <c r="F163" s="64">
        <f>D163*E163</f>
        <v>0</v>
      </c>
    </row>
    <row r="164" spans="1:6" s="8" customFormat="1" x14ac:dyDescent="0.2">
      <c r="A164" s="117" t="s">
        <v>619</v>
      </c>
      <c r="B164" s="61" t="s">
        <v>64</v>
      </c>
      <c r="C164" s="94" t="s">
        <v>3</v>
      </c>
      <c r="D164" s="76">
        <v>13</v>
      </c>
      <c r="E164" s="243"/>
      <c r="F164" s="64">
        <f>D164*E164</f>
        <v>0</v>
      </c>
    </row>
    <row r="165" spans="1:6" s="8" customFormat="1" x14ac:dyDescent="0.2">
      <c r="A165" s="118" t="s">
        <v>389</v>
      </c>
      <c r="B165" s="79" t="s">
        <v>12</v>
      </c>
      <c r="C165" s="65"/>
      <c r="D165" s="76"/>
      <c r="E165" s="244"/>
      <c r="F165" s="64"/>
    </row>
    <row r="166" spans="1:6" s="8" customFormat="1" x14ac:dyDescent="0.2">
      <c r="A166" s="117" t="s">
        <v>620</v>
      </c>
      <c r="B166" s="61" t="s">
        <v>75</v>
      </c>
      <c r="C166" s="94" t="s">
        <v>3</v>
      </c>
      <c r="D166" s="76">
        <v>14</v>
      </c>
      <c r="E166" s="243"/>
      <c r="F166" s="64">
        <f>D166*E166</f>
        <v>0</v>
      </c>
    </row>
    <row r="167" spans="1:6" s="8" customFormat="1" x14ac:dyDescent="0.2">
      <c r="A167" s="117" t="s">
        <v>621</v>
      </c>
      <c r="B167" s="61" t="s">
        <v>64</v>
      </c>
      <c r="C167" s="65" t="s">
        <v>3</v>
      </c>
      <c r="D167" s="76">
        <v>13</v>
      </c>
      <c r="E167" s="243"/>
      <c r="F167" s="64">
        <f>D167*E167</f>
        <v>0</v>
      </c>
    </row>
    <row r="168" spans="1:6" s="8" customFormat="1" ht="229.5" x14ac:dyDescent="0.2">
      <c r="A168" s="117" t="s">
        <v>26</v>
      </c>
      <c r="B168" s="61" t="s">
        <v>608</v>
      </c>
      <c r="C168" s="95"/>
      <c r="D168" s="76"/>
      <c r="E168" s="243"/>
      <c r="F168" s="64"/>
    </row>
    <row r="169" spans="1:6" s="8" customFormat="1" x14ac:dyDescent="0.2">
      <c r="A169" s="118" t="s">
        <v>564</v>
      </c>
      <c r="B169" s="96" t="s">
        <v>11</v>
      </c>
      <c r="C169" s="65"/>
      <c r="D169" s="92"/>
      <c r="E169" s="249"/>
      <c r="F169" s="93"/>
    </row>
    <row r="170" spans="1:6" s="8" customFormat="1" x14ac:dyDescent="0.2">
      <c r="A170" s="118" t="s">
        <v>622</v>
      </c>
      <c r="B170" s="61" t="s">
        <v>75</v>
      </c>
      <c r="C170" s="94" t="s">
        <v>3</v>
      </c>
      <c r="D170" s="76">
        <v>10</v>
      </c>
      <c r="E170" s="243"/>
      <c r="F170" s="64">
        <f>D170*E170</f>
        <v>0</v>
      </c>
    </row>
    <row r="171" spans="1:6" s="8" customFormat="1" x14ac:dyDescent="0.2">
      <c r="A171" s="118" t="s">
        <v>623</v>
      </c>
      <c r="B171" s="61" t="s">
        <v>64</v>
      </c>
      <c r="C171" s="65" t="s">
        <v>3</v>
      </c>
      <c r="D171" s="77">
        <v>12.5</v>
      </c>
      <c r="E171" s="243"/>
      <c r="F171" s="64">
        <f>D171*E171</f>
        <v>0</v>
      </c>
    </row>
    <row r="172" spans="1:6" s="8" customFormat="1" x14ac:dyDescent="0.2">
      <c r="A172" s="118" t="s">
        <v>390</v>
      </c>
      <c r="B172" s="79" t="s">
        <v>12</v>
      </c>
      <c r="C172" s="65"/>
      <c r="D172" s="76"/>
      <c r="E172" s="244"/>
      <c r="F172" s="64"/>
    </row>
    <row r="173" spans="1:6" s="8" customFormat="1" x14ac:dyDescent="0.2">
      <c r="A173" s="118" t="s">
        <v>624</v>
      </c>
      <c r="B173" s="61" t="s">
        <v>75</v>
      </c>
      <c r="C173" s="94" t="s">
        <v>3</v>
      </c>
      <c r="D173" s="76">
        <v>10</v>
      </c>
      <c r="E173" s="243"/>
      <c r="F173" s="64">
        <f>D173*E173</f>
        <v>0</v>
      </c>
    </row>
    <row r="174" spans="1:6" s="8" customFormat="1" x14ac:dyDescent="0.2">
      <c r="A174" s="118" t="s">
        <v>625</v>
      </c>
      <c r="B174" s="61" t="s">
        <v>64</v>
      </c>
      <c r="C174" s="65" t="s">
        <v>3</v>
      </c>
      <c r="D174" s="77">
        <v>12.5</v>
      </c>
      <c r="E174" s="243"/>
      <c r="F174" s="64">
        <f>D174*E174</f>
        <v>0</v>
      </c>
    </row>
    <row r="175" spans="1:6" s="8" customFormat="1" ht="51" x14ac:dyDescent="0.2">
      <c r="A175" s="115" t="s">
        <v>626</v>
      </c>
      <c r="B175" s="70" t="s">
        <v>405</v>
      </c>
      <c r="C175" s="65"/>
      <c r="D175" s="76"/>
      <c r="E175" s="243"/>
      <c r="F175" s="64"/>
    </row>
    <row r="176" spans="1:6" s="8" customFormat="1" x14ac:dyDescent="0.2">
      <c r="A176" s="118" t="s">
        <v>627</v>
      </c>
      <c r="B176" s="96" t="s">
        <v>11</v>
      </c>
      <c r="C176" s="65"/>
      <c r="D176" s="76"/>
      <c r="E176" s="243"/>
      <c r="F176" s="64"/>
    </row>
    <row r="177" spans="1:6" s="8" customFormat="1" x14ac:dyDescent="0.2">
      <c r="A177" s="117" t="s">
        <v>628</v>
      </c>
      <c r="B177" s="61" t="s">
        <v>76</v>
      </c>
      <c r="C177" s="97" t="s">
        <v>4</v>
      </c>
      <c r="D177" s="76">
        <v>16</v>
      </c>
      <c r="E177" s="243"/>
      <c r="F177" s="64">
        <f>D177*E177</f>
        <v>0</v>
      </c>
    </row>
    <row r="178" spans="1:6" s="8" customFormat="1" x14ac:dyDescent="0.2">
      <c r="A178" s="117" t="s">
        <v>629</v>
      </c>
      <c r="B178" s="61" t="s">
        <v>65</v>
      </c>
      <c r="C178" s="97" t="s">
        <v>4</v>
      </c>
      <c r="D178" s="76">
        <v>15</v>
      </c>
      <c r="E178" s="243"/>
      <c r="F178" s="64">
        <f>D178*E178</f>
        <v>0</v>
      </c>
    </row>
    <row r="179" spans="1:6" s="8" customFormat="1" x14ac:dyDescent="0.2">
      <c r="A179" s="118" t="s">
        <v>630</v>
      </c>
      <c r="B179" s="79" t="s">
        <v>12</v>
      </c>
      <c r="C179" s="65"/>
      <c r="D179" s="76"/>
      <c r="E179" s="243"/>
      <c r="F179" s="64"/>
    </row>
    <row r="180" spans="1:6" s="8" customFormat="1" x14ac:dyDescent="0.2">
      <c r="A180" s="118" t="s">
        <v>631</v>
      </c>
      <c r="B180" s="61" t="s">
        <v>76</v>
      </c>
      <c r="C180" s="97" t="s">
        <v>4</v>
      </c>
      <c r="D180" s="76">
        <v>16</v>
      </c>
      <c r="E180" s="243"/>
      <c r="F180" s="64">
        <f>D180*E180</f>
        <v>0</v>
      </c>
    </row>
    <row r="181" spans="1:6" s="8" customFormat="1" x14ac:dyDescent="0.2">
      <c r="A181" s="118" t="s">
        <v>632</v>
      </c>
      <c r="B181" s="61" t="s">
        <v>65</v>
      </c>
      <c r="C181" s="65" t="s">
        <v>4</v>
      </c>
      <c r="D181" s="76">
        <v>15</v>
      </c>
      <c r="E181" s="243"/>
      <c r="F181" s="64">
        <f>D181*E181</f>
        <v>0</v>
      </c>
    </row>
    <row r="182" spans="1:6" s="8" customFormat="1" ht="76.5" x14ac:dyDescent="0.2">
      <c r="A182" s="115" t="s">
        <v>633</v>
      </c>
      <c r="B182" s="61" t="s">
        <v>404</v>
      </c>
      <c r="C182" s="65"/>
      <c r="D182" s="98"/>
      <c r="E182" s="243"/>
      <c r="F182" s="64"/>
    </row>
    <row r="183" spans="1:6" s="8" customFormat="1" x14ac:dyDescent="0.2">
      <c r="A183" s="118" t="s">
        <v>634</v>
      </c>
      <c r="B183" s="79" t="s">
        <v>11</v>
      </c>
      <c r="C183" s="65"/>
      <c r="D183" s="76"/>
      <c r="E183" s="243"/>
      <c r="F183" s="64"/>
    </row>
    <row r="184" spans="1:6" s="8" customFormat="1" x14ac:dyDescent="0.2">
      <c r="A184" s="118" t="s">
        <v>635</v>
      </c>
      <c r="B184" s="61" t="s">
        <v>76</v>
      </c>
      <c r="C184" s="99" t="s">
        <v>4</v>
      </c>
      <c r="D184" s="76">
        <v>8</v>
      </c>
      <c r="E184" s="243"/>
      <c r="F184" s="64">
        <f>D184*E184</f>
        <v>0</v>
      </c>
    </row>
    <row r="185" spans="1:6" s="8" customFormat="1" x14ac:dyDescent="0.2">
      <c r="A185" s="118" t="s">
        <v>636</v>
      </c>
      <c r="B185" s="61" t="s">
        <v>65</v>
      </c>
      <c r="C185" s="99" t="s">
        <v>4</v>
      </c>
      <c r="D185" s="76">
        <v>10</v>
      </c>
      <c r="E185" s="243"/>
      <c r="F185" s="64">
        <f>D185*E185</f>
        <v>0</v>
      </c>
    </row>
    <row r="186" spans="1:6" s="8" customFormat="1" x14ac:dyDescent="0.2">
      <c r="A186" s="118" t="s">
        <v>637</v>
      </c>
      <c r="B186" s="79" t="s">
        <v>12</v>
      </c>
      <c r="C186" s="65"/>
      <c r="D186" s="76"/>
      <c r="E186" s="243"/>
      <c r="F186" s="64"/>
    </row>
    <row r="187" spans="1:6" s="8" customFormat="1" x14ac:dyDescent="0.2">
      <c r="A187" s="118" t="s">
        <v>638</v>
      </c>
      <c r="B187" s="61" t="s">
        <v>76</v>
      </c>
      <c r="C187" s="99" t="s">
        <v>4</v>
      </c>
      <c r="D187" s="76">
        <v>8</v>
      </c>
      <c r="E187" s="243"/>
      <c r="F187" s="64">
        <f>D187*E187</f>
        <v>0</v>
      </c>
    </row>
    <row r="188" spans="1:6" s="8" customFormat="1" x14ac:dyDescent="0.2">
      <c r="A188" s="117" t="s">
        <v>639</v>
      </c>
      <c r="B188" s="61" t="s">
        <v>65</v>
      </c>
      <c r="C188" s="65" t="s">
        <v>4</v>
      </c>
      <c r="D188" s="76">
        <v>10</v>
      </c>
      <c r="E188" s="243"/>
      <c r="F188" s="64">
        <f>D188*E188</f>
        <v>0</v>
      </c>
    </row>
    <row r="189" spans="1:6" s="8" customFormat="1" x14ac:dyDescent="0.2">
      <c r="A189" s="114" t="s">
        <v>299</v>
      </c>
      <c r="B189" s="66" t="s">
        <v>27</v>
      </c>
      <c r="C189" s="66"/>
      <c r="D189" s="66"/>
      <c r="E189" s="250"/>
      <c r="F189" s="90">
        <f>SUM(F190:F197)</f>
        <v>0</v>
      </c>
    </row>
    <row r="190" spans="1:6" s="8" customFormat="1" ht="216.75" x14ac:dyDescent="0.2">
      <c r="A190" s="115" t="s">
        <v>410</v>
      </c>
      <c r="B190" s="61" t="s">
        <v>677</v>
      </c>
      <c r="C190" s="65"/>
      <c r="D190" s="76"/>
      <c r="E190" s="243"/>
      <c r="F190" s="64"/>
    </row>
    <row r="191" spans="1:6" s="8" customFormat="1" x14ac:dyDescent="0.2">
      <c r="A191" s="115" t="s">
        <v>391</v>
      </c>
      <c r="B191" s="61" t="s">
        <v>28</v>
      </c>
      <c r="C191" s="65" t="s">
        <v>8</v>
      </c>
      <c r="D191" s="76">
        <v>1</v>
      </c>
      <c r="E191" s="243"/>
      <c r="F191" s="64">
        <f t="shared" ref="F191:F192" si="23">D191*E191</f>
        <v>0</v>
      </c>
    </row>
    <row r="192" spans="1:6" s="8" customFormat="1" x14ac:dyDescent="0.2">
      <c r="A192" s="115" t="s">
        <v>392</v>
      </c>
      <c r="B192" s="61" t="s">
        <v>12</v>
      </c>
      <c r="C192" s="65" t="s">
        <v>8</v>
      </c>
      <c r="D192" s="76">
        <v>1</v>
      </c>
      <c r="E192" s="243"/>
      <c r="F192" s="64">
        <f t="shared" si="23"/>
        <v>0</v>
      </c>
    </row>
    <row r="193" spans="1:6" s="8" customFormat="1" ht="229.5" x14ac:dyDescent="0.2">
      <c r="A193" s="115" t="s">
        <v>409</v>
      </c>
      <c r="B193" s="61" t="s">
        <v>676</v>
      </c>
      <c r="C193" s="65"/>
      <c r="D193" s="76"/>
      <c r="E193" s="243"/>
      <c r="F193" s="64"/>
    </row>
    <row r="194" spans="1:6" s="8" customFormat="1" x14ac:dyDescent="0.2">
      <c r="A194" s="115" t="s">
        <v>393</v>
      </c>
      <c r="B194" s="61" t="s">
        <v>28</v>
      </c>
      <c r="C194" s="65" t="s">
        <v>8</v>
      </c>
      <c r="D194" s="76">
        <v>10</v>
      </c>
      <c r="E194" s="243"/>
      <c r="F194" s="64">
        <f t="shared" ref="F194:F195" si="24">D194*E194</f>
        <v>0</v>
      </c>
    </row>
    <row r="195" spans="1:6" s="8" customFormat="1" x14ac:dyDescent="0.2">
      <c r="A195" s="115" t="s">
        <v>394</v>
      </c>
      <c r="B195" s="61" t="s">
        <v>12</v>
      </c>
      <c r="C195" s="65" t="s">
        <v>8</v>
      </c>
      <c r="D195" s="76">
        <v>10</v>
      </c>
      <c r="E195" s="243"/>
      <c r="F195" s="64">
        <f t="shared" si="24"/>
        <v>0</v>
      </c>
    </row>
    <row r="196" spans="1:6" s="8" customFormat="1" ht="127.5" x14ac:dyDescent="0.2">
      <c r="A196" s="115" t="s">
        <v>408</v>
      </c>
      <c r="B196" s="61" t="s">
        <v>699</v>
      </c>
      <c r="C196" s="65"/>
      <c r="D196" s="76"/>
      <c r="E196" s="243"/>
      <c r="F196" s="64"/>
    </row>
    <row r="197" spans="1:6" s="8" customFormat="1" x14ac:dyDescent="0.2">
      <c r="A197" s="115" t="s">
        <v>395</v>
      </c>
      <c r="B197" s="209" t="s">
        <v>701</v>
      </c>
      <c r="C197" s="65" t="s">
        <v>8</v>
      </c>
      <c r="D197" s="76">
        <v>5</v>
      </c>
      <c r="E197" s="243"/>
      <c r="F197" s="64">
        <f t="shared" ref="F197" si="25">D197*E197</f>
        <v>0</v>
      </c>
    </row>
    <row r="198" spans="1:6" s="8" customFormat="1" x14ac:dyDescent="0.2">
      <c r="A198" s="114" t="s">
        <v>300</v>
      </c>
      <c r="B198" s="66" t="s">
        <v>678</v>
      </c>
      <c r="C198" s="66"/>
      <c r="D198" s="66"/>
      <c r="E198" s="250"/>
      <c r="F198" s="90">
        <f>SUM(F199:F203)</f>
        <v>0</v>
      </c>
    </row>
    <row r="199" spans="1:6" s="8" customFormat="1" ht="409.5" x14ac:dyDescent="0.2">
      <c r="A199" s="115" t="s">
        <v>406</v>
      </c>
      <c r="B199" s="209" t="s">
        <v>679</v>
      </c>
      <c r="C199" s="65"/>
      <c r="D199" s="76"/>
      <c r="E199" s="243"/>
      <c r="F199" s="64"/>
    </row>
    <row r="200" spans="1:6" s="8" customFormat="1" x14ac:dyDescent="0.2">
      <c r="A200" s="115" t="s">
        <v>566</v>
      </c>
      <c r="B200" s="61" t="s">
        <v>28</v>
      </c>
      <c r="C200" s="65" t="s">
        <v>8</v>
      </c>
      <c r="D200" s="76">
        <v>10</v>
      </c>
      <c r="E200" s="243"/>
      <c r="F200" s="64">
        <f t="shared" ref="F200:F201" si="26">D200*E200</f>
        <v>0</v>
      </c>
    </row>
    <row r="201" spans="1:6" s="8" customFormat="1" x14ac:dyDescent="0.2">
      <c r="A201" s="115" t="s">
        <v>567</v>
      </c>
      <c r="B201" s="61" t="s">
        <v>12</v>
      </c>
      <c r="C201" s="65" t="s">
        <v>8</v>
      </c>
      <c r="D201" s="76">
        <v>10</v>
      </c>
      <c r="E201" s="243"/>
      <c r="F201" s="64">
        <f t="shared" si="26"/>
        <v>0</v>
      </c>
    </row>
    <row r="202" spans="1:6" s="8" customFormat="1" ht="127.5" x14ac:dyDescent="0.2">
      <c r="A202" s="115" t="s">
        <v>407</v>
      </c>
      <c r="B202" s="61" t="s">
        <v>700</v>
      </c>
      <c r="C202" s="65"/>
      <c r="D202" s="76"/>
      <c r="E202" s="243"/>
      <c r="F202" s="64"/>
    </row>
    <row r="203" spans="1:6" s="8" customFormat="1" x14ac:dyDescent="0.2">
      <c r="A203" s="115" t="s">
        <v>640</v>
      </c>
      <c r="B203" s="209" t="s">
        <v>702</v>
      </c>
      <c r="C203" s="65" t="s">
        <v>8</v>
      </c>
      <c r="D203" s="76">
        <v>5</v>
      </c>
      <c r="E203" s="243"/>
      <c r="F203" s="64">
        <f t="shared" ref="F203" si="27">D203*E203</f>
        <v>0</v>
      </c>
    </row>
    <row r="204" spans="1:6" s="8" customFormat="1" x14ac:dyDescent="0.2">
      <c r="A204" s="119" t="s">
        <v>645</v>
      </c>
      <c r="B204" s="261" t="s">
        <v>23</v>
      </c>
      <c r="C204" s="261"/>
      <c r="D204" s="261"/>
      <c r="E204" s="261"/>
      <c r="F204" s="100">
        <f>SUM(F205:F225)</f>
        <v>0</v>
      </c>
    </row>
    <row r="205" spans="1:6" s="8" customFormat="1" ht="76.5" x14ac:dyDescent="0.2">
      <c r="A205" s="115" t="s">
        <v>646</v>
      </c>
      <c r="B205" s="61" t="s">
        <v>565</v>
      </c>
      <c r="C205" s="65"/>
      <c r="D205" s="101"/>
      <c r="E205" s="244"/>
      <c r="F205" s="74"/>
    </row>
    <row r="206" spans="1:6" s="8" customFormat="1" x14ac:dyDescent="0.2">
      <c r="A206" s="118" t="s">
        <v>647</v>
      </c>
      <c r="B206" s="96" t="s">
        <v>11</v>
      </c>
      <c r="C206" s="65"/>
      <c r="D206" s="76"/>
      <c r="E206" s="243"/>
      <c r="F206" s="64"/>
    </row>
    <row r="207" spans="1:6" s="8" customFormat="1" x14ac:dyDescent="0.2">
      <c r="A207" s="118" t="s">
        <v>648</v>
      </c>
      <c r="B207" s="61" t="s">
        <v>75</v>
      </c>
      <c r="C207" s="94" t="s">
        <v>3</v>
      </c>
      <c r="D207" s="73">
        <v>6</v>
      </c>
      <c r="E207" s="243"/>
      <c r="F207" s="64">
        <f>D207*E207</f>
        <v>0</v>
      </c>
    </row>
    <row r="208" spans="1:6" s="8" customFormat="1" x14ac:dyDescent="0.2">
      <c r="A208" s="118" t="s">
        <v>649</v>
      </c>
      <c r="B208" s="61" t="s">
        <v>64</v>
      </c>
      <c r="C208" s="65" t="s">
        <v>3</v>
      </c>
      <c r="D208" s="77">
        <v>5</v>
      </c>
      <c r="E208" s="243"/>
      <c r="F208" s="64">
        <f>D208*E208</f>
        <v>0</v>
      </c>
    </row>
    <row r="209" spans="1:6" s="8" customFormat="1" x14ac:dyDescent="0.2">
      <c r="A209" s="118" t="s">
        <v>650</v>
      </c>
      <c r="B209" s="79" t="s">
        <v>12</v>
      </c>
      <c r="C209" s="65"/>
      <c r="D209" s="76"/>
      <c r="E209" s="243"/>
      <c r="F209" s="64"/>
    </row>
    <row r="210" spans="1:6" s="8" customFormat="1" x14ac:dyDescent="0.2">
      <c r="A210" s="118" t="s">
        <v>651</v>
      </c>
      <c r="B210" s="61" t="s">
        <v>75</v>
      </c>
      <c r="C210" s="94" t="s">
        <v>3</v>
      </c>
      <c r="D210" s="73">
        <v>6</v>
      </c>
      <c r="E210" s="243"/>
      <c r="F210" s="64">
        <f>D210*E210</f>
        <v>0</v>
      </c>
    </row>
    <row r="211" spans="1:6" s="8" customFormat="1" x14ac:dyDescent="0.2">
      <c r="A211" s="118" t="s">
        <v>652</v>
      </c>
      <c r="B211" s="61" t="s">
        <v>64</v>
      </c>
      <c r="C211" s="65" t="s">
        <v>3</v>
      </c>
      <c r="D211" s="77">
        <v>5</v>
      </c>
      <c r="E211" s="243"/>
      <c r="F211" s="64">
        <f>D211*E211</f>
        <v>0</v>
      </c>
    </row>
    <row r="212" spans="1:6" s="8" customFormat="1" ht="51" x14ac:dyDescent="0.2">
      <c r="A212" s="115" t="s">
        <v>653</v>
      </c>
      <c r="B212" s="61" t="s">
        <v>405</v>
      </c>
      <c r="C212" s="65"/>
      <c r="D212" s="101"/>
      <c r="E212" s="244"/>
      <c r="F212" s="74"/>
    </row>
    <row r="213" spans="1:6" s="8" customFormat="1" x14ac:dyDescent="0.2">
      <c r="A213" s="118" t="s">
        <v>654</v>
      </c>
      <c r="B213" s="96" t="s">
        <v>11</v>
      </c>
      <c r="C213" s="97"/>
      <c r="D213" s="76"/>
      <c r="E213" s="243"/>
      <c r="F213" s="64"/>
    </row>
    <row r="214" spans="1:6" s="8" customFormat="1" x14ac:dyDescent="0.2">
      <c r="A214" s="118" t="s">
        <v>655</v>
      </c>
      <c r="B214" s="61" t="s">
        <v>76</v>
      </c>
      <c r="C214" s="97" t="s">
        <v>4</v>
      </c>
      <c r="D214" s="76">
        <v>6</v>
      </c>
      <c r="E214" s="243"/>
      <c r="F214" s="64">
        <f>D214*E214</f>
        <v>0</v>
      </c>
    </row>
    <row r="215" spans="1:6" s="8" customFormat="1" x14ac:dyDescent="0.2">
      <c r="A215" s="118" t="s">
        <v>656</v>
      </c>
      <c r="B215" s="61" t="s">
        <v>65</v>
      </c>
      <c r="C215" s="97" t="s">
        <v>4</v>
      </c>
      <c r="D215" s="76">
        <v>4</v>
      </c>
      <c r="E215" s="243"/>
      <c r="F215" s="64">
        <f>D215*E215</f>
        <v>0</v>
      </c>
    </row>
    <row r="216" spans="1:6" s="8" customFormat="1" x14ac:dyDescent="0.2">
      <c r="A216" s="118" t="s">
        <v>657</v>
      </c>
      <c r="B216" s="79" t="s">
        <v>12</v>
      </c>
      <c r="C216" s="65"/>
      <c r="D216" s="76"/>
      <c r="E216" s="243"/>
      <c r="F216" s="64"/>
    </row>
    <row r="217" spans="1:6" s="8" customFormat="1" x14ac:dyDescent="0.2">
      <c r="A217" s="118" t="s">
        <v>658</v>
      </c>
      <c r="B217" s="61" t="s">
        <v>76</v>
      </c>
      <c r="C217" s="97" t="s">
        <v>4</v>
      </c>
      <c r="D217" s="76">
        <v>6</v>
      </c>
      <c r="E217" s="243"/>
      <c r="F217" s="64">
        <f>D217*E217</f>
        <v>0</v>
      </c>
    </row>
    <row r="218" spans="1:6" s="8" customFormat="1" x14ac:dyDescent="0.2">
      <c r="A218" s="118" t="s">
        <v>659</v>
      </c>
      <c r="B218" s="61" t="s">
        <v>65</v>
      </c>
      <c r="C218" s="65" t="s">
        <v>4</v>
      </c>
      <c r="D218" s="76">
        <v>4</v>
      </c>
      <c r="E218" s="243"/>
      <c r="F218" s="64">
        <f>D218*E218</f>
        <v>0</v>
      </c>
    </row>
    <row r="219" spans="1:6" s="8" customFormat="1" ht="76.5" x14ac:dyDescent="0.2">
      <c r="A219" s="115" t="s">
        <v>660</v>
      </c>
      <c r="B219" s="61" t="s">
        <v>404</v>
      </c>
      <c r="C219" s="65"/>
      <c r="D219" s="101"/>
      <c r="E219" s="244"/>
      <c r="F219" s="74"/>
    </row>
    <row r="220" spans="1:6" s="8" customFormat="1" x14ac:dyDescent="0.2">
      <c r="A220" s="118" t="s">
        <v>661</v>
      </c>
      <c r="B220" s="79" t="s">
        <v>11</v>
      </c>
      <c r="C220" s="99"/>
      <c r="D220" s="76"/>
      <c r="E220" s="243"/>
      <c r="F220" s="64"/>
    </row>
    <row r="221" spans="1:6" s="8" customFormat="1" x14ac:dyDescent="0.2">
      <c r="A221" s="118" t="s">
        <v>662</v>
      </c>
      <c r="B221" s="61" t="s">
        <v>76</v>
      </c>
      <c r="C221" s="99" t="s">
        <v>4</v>
      </c>
      <c r="D221" s="76">
        <v>6</v>
      </c>
      <c r="E221" s="243"/>
      <c r="F221" s="64">
        <f>D221*E221</f>
        <v>0</v>
      </c>
    </row>
    <row r="222" spans="1:6" s="8" customFormat="1" x14ac:dyDescent="0.2">
      <c r="A222" s="118" t="s">
        <v>663</v>
      </c>
      <c r="B222" s="61" t="s">
        <v>65</v>
      </c>
      <c r="C222" s="99" t="s">
        <v>4</v>
      </c>
      <c r="D222" s="76">
        <v>4</v>
      </c>
      <c r="E222" s="243"/>
      <c r="F222" s="64">
        <f>D222*E222</f>
        <v>0</v>
      </c>
    </row>
    <row r="223" spans="1:6" s="8" customFormat="1" x14ac:dyDescent="0.2">
      <c r="A223" s="118" t="s">
        <v>664</v>
      </c>
      <c r="B223" s="79" t="s">
        <v>12</v>
      </c>
      <c r="C223" s="65"/>
      <c r="D223" s="76"/>
      <c r="E223" s="243"/>
      <c r="F223" s="64"/>
    </row>
    <row r="224" spans="1:6" s="8" customFormat="1" x14ac:dyDescent="0.2">
      <c r="A224" s="118" t="s">
        <v>665</v>
      </c>
      <c r="B224" s="61" t="s">
        <v>76</v>
      </c>
      <c r="C224" s="99" t="s">
        <v>4</v>
      </c>
      <c r="D224" s="76">
        <v>6</v>
      </c>
      <c r="E224" s="243"/>
      <c r="F224" s="64">
        <f>D224*E224</f>
        <v>0</v>
      </c>
    </row>
    <row r="225" spans="1:7" s="8" customFormat="1" x14ac:dyDescent="0.2">
      <c r="A225" s="118" t="s">
        <v>666</v>
      </c>
      <c r="B225" s="61" t="s">
        <v>65</v>
      </c>
      <c r="C225" s="65" t="s">
        <v>4</v>
      </c>
      <c r="D225" s="76">
        <v>4</v>
      </c>
      <c r="E225" s="243"/>
      <c r="F225" s="64">
        <f>D225*E225</f>
        <v>0</v>
      </c>
    </row>
    <row r="226" spans="1:7" s="8" customFormat="1" x14ac:dyDescent="0.2">
      <c r="A226" s="114" t="s">
        <v>667</v>
      </c>
      <c r="B226" s="66" t="s">
        <v>24</v>
      </c>
      <c r="C226" s="66"/>
      <c r="D226" s="66"/>
      <c r="E226" s="250"/>
      <c r="F226" s="90">
        <f>SUM(F227:F234)</f>
        <v>0</v>
      </c>
    </row>
    <row r="227" spans="1:7" s="8" customFormat="1" ht="76.5" x14ac:dyDescent="0.2">
      <c r="A227" s="115" t="s">
        <v>668</v>
      </c>
      <c r="B227" s="61" t="s">
        <v>569</v>
      </c>
      <c r="C227" s="65"/>
      <c r="D227" s="76"/>
      <c r="E227" s="243"/>
      <c r="F227" s="64"/>
    </row>
    <row r="228" spans="1:7" s="8" customFormat="1" x14ac:dyDescent="0.2">
      <c r="A228" s="115" t="s">
        <v>669</v>
      </c>
      <c r="B228" s="61" t="s">
        <v>568</v>
      </c>
      <c r="C228" s="65" t="s">
        <v>3</v>
      </c>
      <c r="D228" s="71">
        <v>1500</v>
      </c>
      <c r="E228" s="243"/>
      <c r="F228" s="64">
        <f>D228*E228</f>
        <v>0</v>
      </c>
    </row>
    <row r="229" spans="1:7" s="21" customFormat="1" x14ac:dyDescent="0.2">
      <c r="A229" s="115" t="s">
        <v>670</v>
      </c>
      <c r="B229" s="61" t="s">
        <v>2</v>
      </c>
      <c r="C229" s="65" t="s">
        <v>4</v>
      </c>
      <c r="D229" s="76">
        <v>5</v>
      </c>
      <c r="E229" s="243"/>
      <c r="F229" s="64">
        <f>D229*E229</f>
        <v>0</v>
      </c>
    </row>
    <row r="230" spans="1:7" s="21" customFormat="1" ht="127.5" x14ac:dyDescent="0.2">
      <c r="A230" s="115" t="s">
        <v>671</v>
      </c>
      <c r="B230" s="70" t="s">
        <v>570</v>
      </c>
      <c r="C230" s="65" t="s">
        <v>3</v>
      </c>
      <c r="D230" s="102">
        <v>10</v>
      </c>
      <c r="E230" s="248"/>
      <c r="F230" s="64">
        <f t="shared" ref="F230" si="28">D230*E230</f>
        <v>0</v>
      </c>
    </row>
    <row r="231" spans="1:7" s="8" customFormat="1" ht="51" x14ac:dyDescent="0.2">
      <c r="A231" s="115" t="s">
        <v>672</v>
      </c>
      <c r="B231" s="61" t="s">
        <v>571</v>
      </c>
      <c r="C231" s="65" t="s">
        <v>7</v>
      </c>
      <c r="D231" s="76">
        <v>661</v>
      </c>
      <c r="E231" s="243"/>
      <c r="F231" s="64">
        <f t="shared" ref="F231:F234" si="29">D231*E231</f>
        <v>0</v>
      </c>
    </row>
    <row r="232" spans="1:7" s="8" customFormat="1" ht="51" x14ac:dyDescent="0.2">
      <c r="A232" s="115" t="s">
        <v>673</v>
      </c>
      <c r="B232" s="61" t="s">
        <v>572</v>
      </c>
      <c r="C232" s="65" t="s">
        <v>7</v>
      </c>
      <c r="D232" s="76">
        <v>552</v>
      </c>
      <c r="E232" s="243"/>
      <c r="F232" s="64">
        <f t="shared" ref="F232" si="30">D232*E232</f>
        <v>0</v>
      </c>
    </row>
    <row r="233" spans="1:7" s="8" customFormat="1" ht="76.5" x14ac:dyDescent="0.2">
      <c r="A233" s="115" t="s">
        <v>674</v>
      </c>
      <c r="B233" s="209" t="s">
        <v>609</v>
      </c>
      <c r="C233" s="65"/>
      <c r="D233" s="76"/>
      <c r="E233" s="243"/>
      <c r="F233" s="64"/>
    </row>
    <row r="234" spans="1:7" s="8" customFormat="1" ht="89.25" x14ac:dyDescent="0.2">
      <c r="A234" s="115" t="s">
        <v>675</v>
      </c>
      <c r="B234" s="61" t="s">
        <v>396</v>
      </c>
      <c r="C234" s="65" t="s">
        <v>5</v>
      </c>
      <c r="D234" s="76">
        <v>7</v>
      </c>
      <c r="E234" s="243"/>
      <c r="F234" s="64">
        <f t="shared" si="29"/>
        <v>0</v>
      </c>
      <c r="G234" s="15"/>
    </row>
    <row r="235" spans="1:7" s="8" customFormat="1" x14ac:dyDescent="0.2">
      <c r="A235" s="166"/>
      <c r="B235" s="15"/>
      <c r="C235" s="167"/>
      <c r="D235" s="32"/>
      <c r="E235" s="27"/>
      <c r="F235" s="27"/>
      <c r="G235" s="15"/>
    </row>
    <row r="236" spans="1:7" s="8" customFormat="1" ht="12" customHeight="1" x14ac:dyDescent="0.2">
      <c r="A236" s="256" t="s">
        <v>6</v>
      </c>
      <c r="B236" s="257"/>
      <c r="C236" s="258"/>
      <c r="D236" s="32"/>
      <c r="E236" s="27"/>
      <c r="F236" s="27"/>
      <c r="G236" s="15"/>
    </row>
    <row r="237" spans="1:7" s="8" customFormat="1" ht="12" customHeight="1" x14ac:dyDescent="0.2">
      <c r="A237" s="168" t="str">
        <f>A4</f>
        <v>B.1</v>
      </c>
      <c r="B237" s="171" t="str">
        <f>B4</f>
        <v>PRIPREMNI RADOVI</v>
      </c>
      <c r="C237" s="179">
        <f>F4</f>
        <v>0</v>
      </c>
      <c r="D237" s="32"/>
      <c r="E237" s="27"/>
      <c r="F237" s="27"/>
      <c r="G237" s="15"/>
    </row>
    <row r="238" spans="1:7" s="8" customFormat="1" ht="12" customHeight="1" x14ac:dyDescent="0.2">
      <c r="A238" s="168" t="str">
        <f>A9</f>
        <v>B.2</v>
      </c>
      <c r="B238" s="171" t="str">
        <f>B9</f>
        <v>ZEMLJANI RADOVI</v>
      </c>
      <c r="C238" s="179">
        <f>F9</f>
        <v>0</v>
      </c>
      <c r="D238" s="32"/>
      <c r="E238" s="27"/>
      <c r="F238" s="27"/>
      <c r="G238" s="15"/>
    </row>
    <row r="239" spans="1:7" s="8" customFormat="1" ht="12" customHeight="1" x14ac:dyDescent="0.2">
      <c r="A239" s="168" t="str">
        <f>A28</f>
        <v>B.3</v>
      </c>
      <c r="B239" s="171" t="str">
        <f>B28</f>
        <v>TESARSKI RADOVI</v>
      </c>
      <c r="C239" s="179">
        <f>F28</f>
        <v>0</v>
      </c>
      <c r="D239" s="32"/>
      <c r="E239" s="27"/>
      <c r="F239" s="27"/>
      <c r="G239" s="15"/>
    </row>
    <row r="240" spans="1:7" s="8" customFormat="1" ht="12" customHeight="1" x14ac:dyDescent="0.2">
      <c r="A240" s="168" t="str">
        <f>A30</f>
        <v>B.4</v>
      </c>
      <c r="B240" s="171" t="str">
        <f>B30</f>
        <v>BETONSKI RADOVI</v>
      </c>
      <c r="C240" s="179">
        <f>F30</f>
        <v>0</v>
      </c>
      <c r="D240" s="32"/>
      <c r="E240" s="27"/>
      <c r="F240" s="27"/>
      <c r="G240" s="15"/>
    </row>
    <row r="241" spans="1:7" s="8" customFormat="1" ht="12" customHeight="1" x14ac:dyDescent="0.2">
      <c r="A241" s="168" t="str">
        <f>A83</f>
        <v>B.5</v>
      </c>
      <c r="B241" s="171" t="str">
        <f>B83</f>
        <v>MONTAŽERSKI RADOVI NA IZVEDBI VODOOPSKRBNIH CJEVOVODA</v>
      </c>
      <c r="C241" s="179">
        <f>F83</f>
        <v>0</v>
      </c>
      <c r="D241" s="32"/>
      <c r="E241" s="27"/>
      <c r="F241" s="27"/>
      <c r="G241" s="15"/>
    </row>
    <row r="242" spans="1:7" s="8" customFormat="1" ht="12" customHeight="1" x14ac:dyDescent="0.2">
      <c r="A242" s="168" t="str">
        <f>A145</f>
        <v>B.6</v>
      </c>
      <c r="B242" s="171" t="str">
        <f>B145</f>
        <v>MONTAŽERSKI RADOVI NA IZVEDBI KANALIZACIJSKIH CJEVOVODA</v>
      </c>
      <c r="C242" s="179">
        <f>F145</f>
        <v>0</v>
      </c>
      <c r="D242" s="32"/>
      <c r="E242" s="27"/>
      <c r="F242" s="27"/>
      <c r="G242" s="15"/>
    </row>
    <row r="243" spans="1:7" s="8" customFormat="1" ht="12" customHeight="1" x14ac:dyDescent="0.2">
      <c r="A243" s="168" t="str">
        <f>A160</f>
        <v>B.7</v>
      </c>
      <c r="B243" s="171" t="str">
        <f>B160</f>
        <v>PROLAZ CJEVOVODA ISPOD PROMETNICA</v>
      </c>
      <c r="C243" s="179">
        <f>F160</f>
        <v>0</v>
      </c>
      <c r="D243" s="32"/>
      <c r="E243" s="27"/>
      <c r="F243" s="27"/>
      <c r="G243" s="15"/>
    </row>
    <row r="244" spans="1:7" s="8" customFormat="1" ht="12" customHeight="1" x14ac:dyDescent="0.2">
      <c r="A244" s="168" t="str">
        <f>A189</f>
        <v>B.8</v>
      </c>
      <c r="B244" s="171" t="str">
        <f>B189</f>
        <v>VODOVODNI PRIKLJUČCI</v>
      </c>
      <c r="C244" s="179">
        <f>F189</f>
        <v>0</v>
      </c>
      <c r="D244" s="32"/>
      <c r="E244" s="27"/>
      <c r="F244" s="27"/>
      <c r="G244" s="15"/>
    </row>
    <row r="245" spans="1:7" s="8" customFormat="1" ht="12" customHeight="1" x14ac:dyDescent="0.2">
      <c r="A245" s="171" t="str">
        <f>A198</f>
        <v>B.9</v>
      </c>
      <c r="B245" s="171" t="str">
        <f>B198</f>
        <v>KANALIZACIJSKI PRIKLJUČCI</v>
      </c>
      <c r="C245" s="179">
        <f>F198</f>
        <v>0</v>
      </c>
      <c r="D245" s="32"/>
      <c r="E245" s="27"/>
      <c r="F245" s="27"/>
      <c r="G245" s="15"/>
    </row>
    <row r="246" spans="1:7" s="8" customFormat="1" ht="12" customHeight="1" x14ac:dyDescent="0.2">
      <c r="A246" s="168" t="str">
        <f>A204</f>
        <v>B.10</v>
      </c>
      <c r="B246" s="171" t="str">
        <f>B204</f>
        <v>KRIŽANJE CJEVOVODA S POSTOJEĆIM INSTALACIJAMA</v>
      </c>
      <c r="C246" s="179">
        <f>F204</f>
        <v>0</v>
      </c>
      <c r="D246" s="32"/>
      <c r="E246" s="27"/>
      <c r="F246" s="27"/>
      <c r="G246" s="15"/>
    </row>
    <row r="247" spans="1:7" ht="12" customHeight="1" x14ac:dyDescent="0.2">
      <c r="A247" s="169" t="str">
        <f>A226</f>
        <v>B.11</v>
      </c>
      <c r="B247" s="172" t="str">
        <f>B226</f>
        <v>OSTALI RADOVI</v>
      </c>
      <c r="C247" s="180">
        <f>F226</f>
        <v>0</v>
      </c>
      <c r="D247" s="36"/>
      <c r="E247" s="30"/>
      <c r="F247" s="30"/>
    </row>
    <row r="248" spans="1:7" ht="12" customHeight="1" x14ac:dyDescent="0.2">
      <c r="A248" s="95"/>
      <c r="B248" s="170" t="s">
        <v>0</v>
      </c>
      <c r="C248" s="178">
        <f>SUM(C237:C247)</f>
        <v>0</v>
      </c>
      <c r="D248" s="37"/>
      <c r="E248" s="30"/>
      <c r="F248" s="30"/>
    </row>
    <row r="249" spans="1:7" x14ac:dyDescent="0.2">
      <c r="A249" s="7"/>
      <c r="B249" s="15"/>
      <c r="C249" s="34"/>
      <c r="D249" s="36"/>
      <c r="E249" s="30"/>
      <c r="F249" s="30"/>
    </row>
    <row r="253" spans="1:7" x14ac:dyDescent="0.2">
      <c r="A253" s="22"/>
      <c r="B253" s="38"/>
      <c r="D253" s="39"/>
      <c r="E253" s="28"/>
      <c r="F253" s="28"/>
    </row>
    <row r="254" spans="1:7" x14ac:dyDescent="0.2">
      <c r="A254" s="22"/>
      <c r="B254" s="40"/>
      <c r="D254" s="39"/>
      <c r="E254" s="28"/>
      <c r="F254" s="28"/>
    </row>
  </sheetData>
  <sheetProtection password="CFE8" sheet="1" objects="1" scenarios="1"/>
  <mergeCells count="11">
    <mergeCell ref="A1:F1"/>
    <mergeCell ref="A2:F2"/>
    <mergeCell ref="A236:C236"/>
    <mergeCell ref="B9:E9"/>
    <mergeCell ref="H26:J26"/>
    <mergeCell ref="B28:E28"/>
    <mergeCell ref="B30:E30"/>
    <mergeCell ref="B83:E83"/>
    <mergeCell ref="B204:E204"/>
    <mergeCell ref="B160:E160"/>
    <mergeCell ref="B145:E145"/>
  </mergeCells>
  <phoneticPr fontId="5" type="noConversion"/>
  <pageMargins left="0.86614173228346458" right="0.31496062992125984" top="0.31496062992125984" bottom="0.78740157480314965" header="0.51181102362204722" footer="0.51181102362204722"/>
  <pageSetup paperSize="9" scale="80" firstPageNumber="133" orientation="portrait" useFirstPageNumber="1" r:id="rId1"/>
  <headerFooter>
    <oddFooter>&amp;LU Osijeku, prosinac 2023. godine&amp;RStranica:    B-&amp;P</oddFooter>
  </headerFooter>
  <rowBreaks count="1" manualBreakCount="1">
    <brk id="234" max="5" man="1"/>
  </rowBreaks>
  <ignoredErrors>
    <ignoredError sqref="F226 F28 F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showWhiteSpace="0" zoomScaleNormal="100" zoomScaleSheetLayoutView="130" zoomScalePageLayoutView="90" workbookViewId="0">
      <pane ySplit="1" topLeftCell="A5" activePane="bottomLeft" state="frozen"/>
      <selection pane="bottomLeft" activeCell="E7" sqref="E7"/>
    </sheetView>
  </sheetViews>
  <sheetFormatPr defaultColWidth="8.85546875" defaultRowHeight="12.75" x14ac:dyDescent="0.2"/>
  <cols>
    <col min="1" max="1" width="9.140625" style="23" customWidth="1"/>
    <col min="2" max="2" width="49.7109375" style="26" customWidth="1"/>
    <col min="3" max="4" width="12.140625" style="24" customWidth="1"/>
    <col min="5" max="6" width="12.140625" style="25" customWidth="1"/>
    <col min="7" max="7" width="13.5703125" style="199" customWidth="1"/>
    <col min="8" max="16384" width="8.85546875" style="199"/>
  </cols>
  <sheetData>
    <row r="1" spans="1:6" s="6" customFormat="1" ht="15" x14ac:dyDescent="0.25">
      <c r="A1" s="252" t="s">
        <v>72</v>
      </c>
      <c r="B1" s="252"/>
      <c r="C1" s="252"/>
      <c r="D1" s="252"/>
      <c r="E1" s="252"/>
      <c r="F1" s="252"/>
    </row>
    <row r="2" spans="1:6" s="6" customFormat="1" ht="15" x14ac:dyDescent="0.25">
      <c r="A2" s="252" t="str">
        <f>Rekapitulacija!A6</f>
        <v>C STROJARSKI RADOVI</v>
      </c>
      <c r="B2" s="252"/>
      <c r="C2" s="252"/>
      <c r="D2" s="252"/>
      <c r="E2" s="252"/>
      <c r="F2" s="252"/>
    </row>
    <row r="3" spans="1:6" s="198" customFormat="1" ht="398.25" customHeight="1" x14ac:dyDescent="0.2">
      <c r="A3" s="262" t="s">
        <v>736</v>
      </c>
      <c r="B3" s="262"/>
      <c r="C3" s="262"/>
      <c r="D3" s="262"/>
      <c r="E3" s="262"/>
      <c r="F3" s="262"/>
    </row>
    <row r="4" spans="1:6" s="198" customFormat="1" ht="327.75" customHeight="1" x14ac:dyDescent="0.2">
      <c r="A4" s="262" t="s">
        <v>442</v>
      </c>
      <c r="B4" s="262"/>
      <c r="C4" s="262"/>
      <c r="D4" s="262"/>
      <c r="E4" s="262"/>
      <c r="F4" s="262"/>
    </row>
    <row r="5" spans="1:6" s="6" customFormat="1" ht="31.5" customHeight="1" x14ac:dyDescent="0.25">
      <c r="A5" s="120" t="s">
        <v>244</v>
      </c>
      <c r="B5" s="122" t="s">
        <v>245</v>
      </c>
      <c r="C5" s="120" t="s">
        <v>246</v>
      </c>
      <c r="D5" s="120" t="s">
        <v>247</v>
      </c>
      <c r="E5" s="123" t="s">
        <v>248</v>
      </c>
      <c r="F5" s="120" t="s">
        <v>249</v>
      </c>
    </row>
    <row r="6" spans="1:6" x14ac:dyDescent="0.2">
      <c r="A6" s="129" t="s">
        <v>443</v>
      </c>
      <c r="B6" s="130" t="s">
        <v>155</v>
      </c>
      <c r="C6" s="130"/>
      <c r="D6" s="130"/>
      <c r="E6" s="130"/>
      <c r="F6" s="187">
        <f>SUM(F7:F21)</f>
        <v>0</v>
      </c>
    </row>
    <row r="7" spans="1:6" ht="25.5" x14ac:dyDescent="0.2">
      <c r="A7" s="131" t="s">
        <v>444</v>
      </c>
      <c r="B7" s="132" t="s">
        <v>156</v>
      </c>
      <c r="C7" s="133"/>
      <c r="D7" s="133"/>
      <c r="E7" s="235"/>
      <c r="F7" s="134"/>
    </row>
    <row r="8" spans="1:6" x14ac:dyDescent="0.2">
      <c r="A8" s="135"/>
      <c r="B8" s="132" t="s">
        <v>157</v>
      </c>
      <c r="C8" s="133"/>
      <c r="D8" s="133"/>
      <c r="E8" s="236"/>
      <c r="F8" s="133"/>
    </row>
    <row r="9" spans="1:6" x14ac:dyDescent="0.2">
      <c r="A9" s="135"/>
      <c r="B9" s="132" t="s">
        <v>158</v>
      </c>
      <c r="C9" s="133"/>
      <c r="D9" s="133"/>
      <c r="E9" s="236"/>
      <c r="F9" s="133"/>
    </row>
    <row r="10" spans="1:6" x14ac:dyDescent="0.2">
      <c r="A10" s="137"/>
      <c r="B10" s="132" t="s">
        <v>159</v>
      </c>
      <c r="C10" s="133"/>
      <c r="D10" s="133"/>
      <c r="E10" s="236"/>
      <c r="F10" s="133"/>
    </row>
    <row r="11" spans="1:6" x14ac:dyDescent="0.2">
      <c r="A11" s="137"/>
      <c r="B11" s="132" t="s">
        <v>160</v>
      </c>
      <c r="C11" s="133"/>
      <c r="D11" s="133"/>
      <c r="E11" s="236"/>
      <c r="F11" s="133"/>
    </row>
    <row r="12" spans="1:6" ht="153" x14ac:dyDescent="0.2">
      <c r="A12" s="152"/>
      <c r="B12" s="132" t="s">
        <v>161</v>
      </c>
      <c r="C12" s="133"/>
      <c r="D12" s="133"/>
      <c r="E12" s="236"/>
      <c r="F12" s="133"/>
    </row>
    <row r="13" spans="1:6" ht="76.5" x14ac:dyDescent="0.2">
      <c r="A13" s="152"/>
      <c r="B13" s="136" t="s">
        <v>162</v>
      </c>
      <c r="C13" s="133"/>
      <c r="D13" s="133"/>
      <c r="E13" s="236"/>
      <c r="F13" s="133"/>
    </row>
    <row r="14" spans="1:6" ht="39.75" customHeight="1" x14ac:dyDescent="0.2">
      <c r="A14" s="152"/>
      <c r="B14" s="132" t="s">
        <v>163</v>
      </c>
      <c r="C14" s="133"/>
      <c r="D14" s="133"/>
      <c r="E14" s="236"/>
      <c r="F14" s="133"/>
    </row>
    <row r="15" spans="1:6" ht="38.25" x14ac:dyDescent="0.2">
      <c r="A15" s="137"/>
      <c r="B15" s="136" t="s">
        <v>164</v>
      </c>
      <c r="C15" s="137"/>
      <c r="D15" s="133"/>
      <c r="E15" s="236"/>
      <c r="F15" s="133"/>
    </row>
    <row r="16" spans="1:6" x14ac:dyDescent="0.2">
      <c r="A16" s="137"/>
      <c r="B16" s="132" t="s">
        <v>165</v>
      </c>
      <c r="C16" s="133"/>
      <c r="D16" s="133"/>
      <c r="E16" s="236"/>
      <c r="F16" s="138"/>
    </row>
    <row r="17" spans="1:7" ht="25.5" x14ac:dyDescent="0.2">
      <c r="A17" s="137"/>
      <c r="B17" s="132" t="s">
        <v>166</v>
      </c>
      <c r="C17" s="137"/>
      <c r="D17" s="137"/>
      <c r="E17" s="236"/>
      <c r="F17" s="138"/>
    </row>
    <row r="18" spans="1:7" ht="25.5" x14ac:dyDescent="0.2">
      <c r="A18" s="137"/>
      <c r="B18" s="132" t="s">
        <v>167</v>
      </c>
      <c r="C18" s="137"/>
      <c r="D18" s="137"/>
      <c r="E18" s="236"/>
      <c r="F18" s="138"/>
    </row>
    <row r="19" spans="1:7" ht="38.25" x14ac:dyDescent="0.2">
      <c r="A19" s="137"/>
      <c r="B19" s="132" t="s">
        <v>168</v>
      </c>
      <c r="C19" s="137"/>
      <c r="D19" s="137"/>
      <c r="E19" s="236"/>
      <c r="F19" s="138"/>
    </row>
    <row r="20" spans="1:7" ht="25.5" x14ac:dyDescent="0.2">
      <c r="A20" s="137"/>
      <c r="B20" s="132" t="s">
        <v>169</v>
      </c>
      <c r="C20" s="137"/>
      <c r="D20" s="137"/>
      <c r="E20" s="236"/>
      <c r="F20" s="138"/>
    </row>
    <row r="21" spans="1:7" x14ac:dyDescent="0.2">
      <c r="A21" s="137"/>
      <c r="B21" s="132"/>
      <c r="C21" s="139" t="s">
        <v>8</v>
      </c>
      <c r="D21" s="139">
        <v>1</v>
      </c>
      <c r="E21" s="235"/>
      <c r="F21" s="138">
        <f>D21*E21</f>
        <v>0</v>
      </c>
    </row>
    <row r="22" spans="1:7" ht="15.75" customHeight="1" x14ac:dyDescent="0.2">
      <c r="A22" s="129" t="s">
        <v>445</v>
      </c>
      <c r="B22" s="140" t="s">
        <v>170</v>
      </c>
      <c r="C22" s="140"/>
      <c r="D22" s="140"/>
      <c r="E22" s="237"/>
      <c r="F22" s="188">
        <f>SUM(F23:F57)</f>
        <v>0</v>
      </c>
    </row>
    <row r="23" spans="1:7" x14ac:dyDescent="0.2">
      <c r="A23" s="135"/>
      <c r="B23" s="141" t="s">
        <v>171</v>
      </c>
      <c r="C23" s="139"/>
      <c r="D23" s="139"/>
      <c r="E23" s="236"/>
      <c r="F23" s="138"/>
      <c r="G23" s="200"/>
    </row>
    <row r="24" spans="1:7" ht="76.5" x14ac:dyDescent="0.2">
      <c r="A24" s="135"/>
      <c r="B24" s="142" t="s">
        <v>172</v>
      </c>
      <c r="C24" s="139"/>
      <c r="D24" s="139"/>
      <c r="E24" s="236"/>
      <c r="F24" s="138"/>
      <c r="G24" s="200"/>
    </row>
    <row r="25" spans="1:7" ht="51" x14ac:dyDescent="0.2">
      <c r="A25" s="135"/>
      <c r="B25" s="142" t="s">
        <v>173</v>
      </c>
      <c r="C25" s="139"/>
      <c r="D25" s="139"/>
      <c r="E25" s="236"/>
      <c r="F25" s="138"/>
      <c r="G25" s="200"/>
    </row>
    <row r="26" spans="1:7" x14ac:dyDescent="0.2">
      <c r="A26" s="135"/>
      <c r="B26" s="142" t="s">
        <v>78</v>
      </c>
      <c r="C26" s="139"/>
      <c r="D26" s="139"/>
      <c r="E26" s="236"/>
      <c r="F26" s="138"/>
      <c r="G26" s="200"/>
    </row>
    <row r="27" spans="1:7" ht="63.75" x14ac:dyDescent="0.2">
      <c r="A27" s="135"/>
      <c r="B27" s="142" t="s">
        <v>174</v>
      </c>
      <c r="C27" s="139"/>
      <c r="D27" s="139"/>
      <c r="E27" s="236"/>
      <c r="F27" s="138"/>
      <c r="G27" s="200"/>
    </row>
    <row r="28" spans="1:7" ht="63.75" x14ac:dyDescent="0.2">
      <c r="A28" s="135"/>
      <c r="B28" s="142" t="s">
        <v>175</v>
      </c>
      <c r="C28" s="139"/>
      <c r="D28" s="139"/>
      <c r="E28" s="236"/>
      <c r="F28" s="138"/>
      <c r="G28" s="200"/>
    </row>
    <row r="29" spans="1:7" ht="140.25" x14ac:dyDescent="0.2">
      <c r="A29" s="135"/>
      <c r="B29" s="142" t="s">
        <v>176</v>
      </c>
      <c r="C29" s="139"/>
      <c r="D29" s="139"/>
      <c r="E29" s="236"/>
      <c r="F29" s="138"/>
      <c r="G29" s="200"/>
    </row>
    <row r="30" spans="1:7" x14ac:dyDescent="0.2">
      <c r="A30" s="135"/>
      <c r="B30" s="142" t="s">
        <v>177</v>
      </c>
      <c r="C30" s="139"/>
      <c r="D30" s="139"/>
      <c r="E30" s="236"/>
      <c r="F30" s="138"/>
      <c r="G30" s="200"/>
    </row>
    <row r="31" spans="1:7" x14ac:dyDescent="0.2">
      <c r="A31" s="153" t="s">
        <v>446</v>
      </c>
      <c r="B31" s="142" t="s">
        <v>178</v>
      </c>
      <c r="C31" s="139"/>
      <c r="D31" s="139"/>
      <c r="E31" s="236"/>
      <c r="F31" s="138"/>
      <c r="G31" s="200"/>
    </row>
    <row r="32" spans="1:7" x14ac:dyDescent="0.2">
      <c r="A32" s="128"/>
      <c r="B32" s="136" t="s">
        <v>179</v>
      </c>
      <c r="C32" s="143"/>
      <c r="D32" s="143"/>
      <c r="E32" s="238"/>
      <c r="F32" s="138"/>
    </row>
    <row r="33" spans="1:7" x14ac:dyDescent="0.2">
      <c r="A33" s="153"/>
      <c r="B33" s="142" t="s">
        <v>180</v>
      </c>
      <c r="C33" s="139"/>
      <c r="D33" s="139"/>
      <c r="E33" s="236"/>
      <c r="F33" s="138"/>
      <c r="G33" s="200"/>
    </row>
    <row r="34" spans="1:7" x14ac:dyDescent="0.2">
      <c r="A34" s="128"/>
      <c r="B34" s="136" t="s">
        <v>181</v>
      </c>
      <c r="C34" s="143"/>
      <c r="D34" s="143"/>
      <c r="E34" s="238"/>
      <c r="F34" s="138"/>
    </row>
    <row r="35" spans="1:7" x14ac:dyDescent="0.2">
      <c r="A35" s="153"/>
      <c r="B35" s="142" t="s">
        <v>182</v>
      </c>
      <c r="C35" s="139"/>
      <c r="D35" s="139"/>
      <c r="E35" s="236"/>
      <c r="F35" s="138"/>
      <c r="G35" s="200"/>
    </row>
    <row r="36" spans="1:7" x14ac:dyDescent="0.2">
      <c r="A36" s="153"/>
      <c r="B36" s="142" t="s">
        <v>183</v>
      </c>
      <c r="C36" s="139"/>
      <c r="D36" s="139"/>
      <c r="E36" s="239"/>
      <c r="F36" s="145"/>
    </row>
    <row r="37" spans="1:7" x14ac:dyDescent="0.2">
      <c r="A37" s="153"/>
      <c r="B37" s="142" t="s">
        <v>184</v>
      </c>
      <c r="C37" s="139"/>
      <c r="D37" s="139"/>
      <c r="E37" s="239"/>
      <c r="F37" s="145"/>
    </row>
    <row r="38" spans="1:7" x14ac:dyDescent="0.2">
      <c r="A38" s="153"/>
      <c r="B38" s="142" t="s">
        <v>185</v>
      </c>
      <c r="C38" s="139"/>
      <c r="D38" s="139"/>
      <c r="E38" s="239"/>
      <c r="F38" s="145"/>
    </row>
    <row r="39" spans="1:7" x14ac:dyDescent="0.2">
      <c r="A39" s="153"/>
      <c r="B39" s="142" t="s">
        <v>186</v>
      </c>
      <c r="C39" s="139"/>
      <c r="D39" s="139"/>
      <c r="E39" s="239"/>
      <c r="F39" s="145"/>
    </row>
    <row r="40" spans="1:7" x14ac:dyDescent="0.2">
      <c r="A40" s="153"/>
      <c r="B40" s="142" t="s">
        <v>187</v>
      </c>
      <c r="C40" s="139" t="s">
        <v>8</v>
      </c>
      <c r="D40" s="139">
        <v>1</v>
      </c>
      <c r="E40" s="240"/>
      <c r="F40" s="146">
        <f>D40*E40</f>
        <v>0</v>
      </c>
    </row>
    <row r="41" spans="1:7" x14ac:dyDescent="0.2">
      <c r="A41" s="153" t="s">
        <v>447</v>
      </c>
      <c r="B41" s="142" t="s">
        <v>188</v>
      </c>
      <c r="C41" s="139"/>
      <c r="D41" s="139"/>
      <c r="E41" s="236"/>
      <c r="F41" s="138"/>
      <c r="G41" s="200"/>
    </row>
    <row r="42" spans="1:7" x14ac:dyDescent="0.2">
      <c r="A42" s="153"/>
      <c r="B42" s="136" t="s">
        <v>179</v>
      </c>
      <c r="C42" s="139"/>
      <c r="D42" s="139"/>
      <c r="E42" s="239"/>
      <c r="F42" s="145"/>
    </row>
    <row r="43" spans="1:7" x14ac:dyDescent="0.2">
      <c r="A43" s="153"/>
      <c r="B43" s="136" t="s">
        <v>189</v>
      </c>
      <c r="C43" s="139"/>
      <c r="D43" s="139"/>
      <c r="E43" s="239"/>
      <c r="F43" s="145"/>
    </row>
    <row r="44" spans="1:7" x14ac:dyDescent="0.2">
      <c r="A44" s="153"/>
      <c r="B44" s="136" t="s">
        <v>190</v>
      </c>
      <c r="C44" s="139"/>
      <c r="D44" s="139"/>
      <c r="E44" s="239"/>
      <c r="F44" s="145"/>
    </row>
    <row r="45" spans="1:7" x14ac:dyDescent="0.2">
      <c r="A45" s="153"/>
      <c r="B45" s="136" t="s">
        <v>191</v>
      </c>
      <c r="C45" s="139"/>
      <c r="D45" s="139"/>
      <c r="E45" s="239"/>
      <c r="F45" s="145"/>
    </row>
    <row r="46" spans="1:7" x14ac:dyDescent="0.2">
      <c r="A46" s="153"/>
      <c r="B46" s="136" t="s">
        <v>182</v>
      </c>
      <c r="C46" s="139"/>
      <c r="D46" s="139"/>
      <c r="E46" s="239"/>
      <c r="F46" s="145"/>
    </row>
    <row r="47" spans="1:7" x14ac:dyDescent="0.2">
      <c r="A47" s="153"/>
      <c r="B47" s="136" t="s">
        <v>183</v>
      </c>
      <c r="C47" s="139"/>
      <c r="D47" s="139"/>
      <c r="E47" s="239"/>
      <c r="F47" s="145"/>
    </row>
    <row r="48" spans="1:7" x14ac:dyDescent="0.2">
      <c r="A48" s="154"/>
      <c r="B48" s="136" t="s">
        <v>184</v>
      </c>
      <c r="C48" s="137"/>
      <c r="D48" s="137"/>
      <c r="E48" s="235"/>
      <c r="F48" s="134"/>
    </row>
    <row r="49" spans="1:7" x14ac:dyDescent="0.2">
      <c r="A49" s="153"/>
      <c r="B49" s="136" t="s">
        <v>186</v>
      </c>
      <c r="C49" s="139"/>
      <c r="D49" s="139"/>
      <c r="E49" s="239"/>
      <c r="F49" s="145"/>
    </row>
    <row r="50" spans="1:7" x14ac:dyDescent="0.2">
      <c r="A50" s="153"/>
      <c r="B50" s="142" t="s">
        <v>187</v>
      </c>
      <c r="C50" s="139" t="s">
        <v>8</v>
      </c>
      <c r="D50" s="139">
        <v>1</v>
      </c>
      <c r="E50" s="240"/>
      <c r="F50" s="146">
        <f>D50*E50</f>
        <v>0</v>
      </c>
    </row>
    <row r="51" spans="1:7" x14ac:dyDescent="0.2">
      <c r="A51" s="153" t="s">
        <v>448</v>
      </c>
      <c r="B51" s="142" t="s">
        <v>192</v>
      </c>
      <c r="C51" s="139"/>
      <c r="D51" s="139"/>
      <c r="E51" s="236"/>
      <c r="F51" s="138"/>
      <c r="G51" s="200"/>
    </row>
    <row r="52" spans="1:7" x14ac:dyDescent="0.2">
      <c r="A52" s="135"/>
      <c r="B52" s="136" t="s">
        <v>179</v>
      </c>
      <c r="C52" s="139"/>
      <c r="D52" s="139"/>
      <c r="E52" s="239"/>
      <c r="F52" s="145"/>
    </row>
    <row r="53" spans="1:7" x14ac:dyDescent="0.2">
      <c r="A53" s="135"/>
      <c r="B53" s="136" t="s">
        <v>193</v>
      </c>
      <c r="C53" s="139"/>
      <c r="D53" s="139"/>
      <c r="E53" s="239"/>
      <c r="F53" s="145"/>
    </row>
    <row r="54" spans="1:7" x14ac:dyDescent="0.2">
      <c r="A54" s="135"/>
      <c r="B54" s="136" t="s">
        <v>194</v>
      </c>
      <c r="C54" s="139"/>
      <c r="D54" s="139"/>
      <c r="E54" s="239"/>
      <c r="F54" s="145"/>
    </row>
    <row r="55" spans="1:7" x14ac:dyDescent="0.2">
      <c r="A55" s="135"/>
      <c r="B55" s="136" t="s">
        <v>185</v>
      </c>
      <c r="C55" s="139"/>
      <c r="D55" s="139"/>
      <c r="E55" s="239"/>
      <c r="F55" s="145"/>
    </row>
    <row r="56" spans="1:7" x14ac:dyDescent="0.2">
      <c r="A56" s="135"/>
      <c r="B56" s="136" t="s">
        <v>186</v>
      </c>
      <c r="C56" s="139"/>
      <c r="D56" s="139"/>
      <c r="E56" s="239"/>
      <c r="F56" s="145"/>
    </row>
    <row r="57" spans="1:7" x14ac:dyDescent="0.2">
      <c r="A57" s="135"/>
      <c r="B57" s="142" t="s">
        <v>195</v>
      </c>
      <c r="C57" s="139" t="s">
        <v>8</v>
      </c>
      <c r="D57" s="139">
        <v>1</v>
      </c>
      <c r="E57" s="240"/>
      <c r="F57" s="146">
        <f>D57*E57</f>
        <v>0</v>
      </c>
    </row>
    <row r="58" spans="1:7" x14ac:dyDescent="0.2">
      <c r="A58" s="129" t="s">
        <v>449</v>
      </c>
      <c r="B58" s="140" t="s">
        <v>196</v>
      </c>
      <c r="C58" s="140"/>
      <c r="D58" s="140"/>
      <c r="E58" s="237"/>
      <c r="F58" s="188">
        <f>SUM(F59:F71)</f>
        <v>0</v>
      </c>
    </row>
    <row r="59" spans="1:7" x14ac:dyDescent="0.2">
      <c r="A59" s="144"/>
      <c r="B59" s="148" t="s">
        <v>197</v>
      </c>
      <c r="C59" s="143"/>
      <c r="D59" s="143"/>
      <c r="E59" s="238"/>
      <c r="F59" s="138"/>
    </row>
    <row r="60" spans="1:7" ht="76.5" x14ac:dyDescent="0.2">
      <c r="A60" s="128"/>
      <c r="B60" s="136" t="s">
        <v>198</v>
      </c>
      <c r="C60" s="143"/>
      <c r="D60" s="143"/>
      <c r="E60" s="238"/>
      <c r="F60" s="138"/>
    </row>
    <row r="61" spans="1:7" ht="51" x14ac:dyDescent="0.2">
      <c r="A61" s="155" t="s">
        <v>450</v>
      </c>
      <c r="B61" s="136" t="s">
        <v>199</v>
      </c>
      <c r="C61" s="149"/>
      <c r="D61" s="149"/>
      <c r="E61" s="238"/>
      <c r="F61" s="138"/>
    </row>
    <row r="62" spans="1:7" ht="25.5" x14ac:dyDescent="0.2">
      <c r="A62" s="156"/>
      <c r="B62" s="136" t="s">
        <v>200</v>
      </c>
      <c r="C62" s="149"/>
      <c r="D62" s="149"/>
      <c r="E62" s="238"/>
      <c r="F62" s="138"/>
    </row>
    <row r="63" spans="1:7" x14ac:dyDescent="0.2">
      <c r="A63" s="156"/>
      <c r="B63" s="136" t="s">
        <v>201</v>
      </c>
      <c r="C63" s="137" t="s">
        <v>202</v>
      </c>
      <c r="D63" s="137">
        <v>2</v>
      </c>
      <c r="E63" s="240"/>
      <c r="F63" s="146">
        <f t="shared" ref="F63:F71" si="0">D63*E63</f>
        <v>0</v>
      </c>
    </row>
    <row r="64" spans="1:7" x14ac:dyDescent="0.2">
      <c r="A64" s="155" t="s">
        <v>451</v>
      </c>
      <c r="B64" s="136" t="s">
        <v>203</v>
      </c>
      <c r="C64" s="139" t="s">
        <v>202</v>
      </c>
      <c r="D64" s="139">
        <v>2</v>
      </c>
      <c r="E64" s="240"/>
      <c r="F64" s="150">
        <f t="shared" si="0"/>
        <v>0</v>
      </c>
    </row>
    <row r="65" spans="1:6" x14ac:dyDescent="0.2">
      <c r="A65" s="155" t="s">
        <v>452</v>
      </c>
      <c r="B65" s="136" t="s">
        <v>204</v>
      </c>
      <c r="C65" s="139" t="s">
        <v>202</v>
      </c>
      <c r="D65" s="139">
        <v>1</v>
      </c>
      <c r="E65" s="240"/>
      <c r="F65" s="150">
        <f t="shared" si="0"/>
        <v>0</v>
      </c>
    </row>
    <row r="66" spans="1:6" x14ac:dyDescent="0.2">
      <c r="A66" s="155" t="s">
        <v>453</v>
      </c>
      <c r="B66" s="136" t="s">
        <v>205</v>
      </c>
      <c r="C66" s="139" t="s">
        <v>202</v>
      </c>
      <c r="D66" s="139">
        <v>2</v>
      </c>
      <c r="E66" s="240"/>
      <c r="F66" s="150">
        <f t="shared" si="0"/>
        <v>0</v>
      </c>
    </row>
    <row r="67" spans="1:6" x14ac:dyDescent="0.2">
      <c r="A67" s="155" t="s">
        <v>454</v>
      </c>
      <c r="B67" s="136" t="s">
        <v>206</v>
      </c>
      <c r="C67" s="139" t="s">
        <v>202</v>
      </c>
      <c r="D67" s="139">
        <v>3</v>
      </c>
      <c r="E67" s="240"/>
      <c r="F67" s="150">
        <f t="shared" si="0"/>
        <v>0</v>
      </c>
    </row>
    <row r="68" spans="1:6" x14ac:dyDescent="0.2">
      <c r="A68" s="155" t="s">
        <v>455</v>
      </c>
      <c r="B68" s="136" t="s">
        <v>207</v>
      </c>
      <c r="C68" s="139" t="s">
        <v>202</v>
      </c>
      <c r="D68" s="139">
        <v>1</v>
      </c>
      <c r="E68" s="240"/>
      <c r="F68" s="150">
        <f t="shared" si="0"/>
        <v>0</v>
      </c>
    </row>
    <row r="69" spans="1:6" ht="76.5" x14ac:dyDescent="0.2">
      <c r="A69" s="155" t="s">
        <v>456</v>
      </c>
      <c r="B69" s="136" t="s">
        <v>208</v>
      </c>
      <c r="C69" s="137" t="s">
        <v>202</v>
      </c>
      <c r="D69" s="137">
        <v>2</v>
      </c>
      <c r="E69" s="241"/>
      <c r="F69" s="150">
        <f t="shared" si="0"/>
        <v>0</v>
      </c>
    </row>
    <row r="70" spans="1:6" ht="216.75" x14ac:dyDescent="0.2">
      <c r="A70" s="155" t="s">
        <v>457</v>
      </c>
      <c r="B70" s="136" t="s">
        <v>209</v>
      </c>
      <c r="C70" s="137" t="s">
        <v>202</v>
      </c>
      <c r="D70" s="137">
        <v>3</v>
      </c>
      <c r="E70" s="241"/>
      <c r="F70" s="150">
        <f t="shared" si="0"/>
        <v>0</v>
      </c>
    </row>
    <row r="71" spans="1:6" x14ac:dyDescent="0.2">
      <c r="A71" s="155" t="s">
        <v>458</v>
      </c>
      <c r="B71" s="136" t="s">
        <v>210</v>
      </c>
      <c r="C71" s="139" t="s">
        <v>202</v>
      </c>
      <c r="D71" s="139">
        <v>2</v>
      </c>
      <c r="E71" s="240"/>
      <c r="F71" s="146">
        <f t="shared" si="0"/>
        <v>0</v>
      </c>
    </row>
    <row r="72" spans="1:6" x14ac:dyDescent="0.2">
      <c r="A72" s="129" t="s">
        <v>459</v>
      </c>
      <c r="B72" s="130" t="s">
        <v>211</v>
      </c>
      <c r="C72" s="130"/>
      <c r="D72" s="130"/>
      <c r="E72" s="242"/>
      <c r="F72" s="189">
        <f>SUM(F73:F91)</f>
        <v>0</v>
      </c>
    </row>
    <row r="73" spans="1:6" ht="114.75" x14ac:dyDescent="0.2">
      <c r="A73" s="147" t="s">
        <v>460</v>
      </c>
      <c r="B73" s="136" t="s">
        <v>212</v>
      </c>
      <c r="C73" s="143"/>
      <c r="D73" s="143"/>
      <c r="E73" s="236"/>
      <c r="F73" s="138"/>
    </row>
    <row r="74" spans="1:6" ht="25.5" x14ac:dyDescent="0.2">
      <c r="A74" s="147"/>
      <c r="B74" s="136" t="s">
        <v>213</v>
      </c>
      <c r="C74" s="143"/>
      <c r="D74" s="143"/>
      <c r="E74" s="236"/>
      <c r="F74" s="138"/>
    </row>
    <row r="75" spans="1:6" x14ac:dyDescent="0.2">
      <c r="A75" s="147"/>
      <c r="B75" s="136" t="s">
        <v>214</v>
      </c>
      <c r="C75" s="143"/>
      <c r="D75" s="143"/>
      <c r="E75" s="236"/>
      <c r="F75" s="138"/>
    </row>
    <row r="76" spans="1:6" ht="25.5" x14ac:dyDescent="0.2">
      <c r="A76" s="147"/>
      <c r="B76" s="136" t="s">
        <v>215</v>
      </c>
      <c r="C76" s="143"/>
      <c r="D76" s="143"/>
      <c r="E76" s="236"/>
      <c r="F76" s="138"/>
    </row>
    <row r="77" spans="1:6" x14ac:dyDescent="0.2">
      <c r="A77" s="147"/>
      <c r="B77" s="136" t="s">
        <v>216</v>
      </c>
      <c r="C77" s="143"/>
      <c r="D77" s="143"/>
      <c r="E77" s="236"/>
      <c r="F77" s="138"/>
    </row>
    <row r="78" spans="1:6" ht="25.5" x14ac:dyDescent="0.2">
      <c r="A78" s="147"/>
      <c r="B78" s="136" t="s">
        <v>217</v>
      </c>
      <c r="C78" s="143"/>
      <c r="D78" s="143"/>
      <c r="E78" s="236"/>
      <c r="F78" s="138"/>
    </row>
    <row r="79" spans="1:6" x14ac:dyDescent="0.2">
      <c r="A79" s="147"/>
      <c r="B79" s="136" t="s">
        <v>218</v>
      </c>
      <c r="C79" s="143"/>
      <c r="D79" s="143"/>
      <c r="E79" s="236"/>
      <c r="F79" s="138"/>
    </row>
    <row r="80" spans="1:6" x14ac:dyDescent="0.2">
      <c r="A80" s="147"/>
      <c r="B80" s="136" t="s">
        <v>219</v>
      </c>
      <c r="C80" s="143"/>
      <c r="D80" s="143"/>
      <c r="E80" s="236"/>
      <c r="F80" s="138"/>
    </row>
    <row r="81" spans="1:8" x14ac:dyDescent="0.2">
      <c r="A81" s="144"/>
      <c r="B81" s="136"/>
      <c r="C81" s="143" t="s">
        <v>8</v>
      </c>
      <c r="D81" s="143">
        <v>1</v>
      </c>
      <c r="E81" s="240"/>
      <c r="F81" s="146">
        <f>D81*E81</f>
        <v>0</v>
      </c>
    </row>
    <row r="82" spans="1:8" ht="25.5" x14ac:dyDescent="0.2">
      <c r="A82" s="137" t="s">
        <v>461</v>
      </c>
      <c r="B82" s="142" t="s">
        <v>220</v>
      </c>
      <c r="C82" s="133"/>
      <c r="D82" s="133"/>
      <c r="E82" s="236"/>
      <c r="F82" s="138"/>
    </row>
    <row r="83" spans="1:8" x14ac:dyDescent="0.2">
      <c r="A83" s="137"/>
      <c r="B83" s="142" t="s">
        <v>221</v>
      </c>
      <c r="C83" s="133"/>
      <c r="D83" s="133"/>
      <c r="E83" s="236"/>
      <c r="F83" s="138"/>
    </row>
    <row r="84" spans="1:8" ht="16.5" customHeight="1" x14ac:dyDescent="0.2">
      <c r="A84" s="135"/>
      <c r="B84" s="142" t="s">
        <v>171</v>
      </c>
      <c r="C84" s="139"/>
      <c r="D84" s="139"/>
      <c r="E84" s="236"/>
      <c r="F84" s="138"/>
    </row>
    <row r="85" spans="1:8" x14ac:dyDescent="0.2">
      <c r="A85" s="144"/>
      <c r="B85" s="136"/>
      <c r="C85" s="143" t="s">
        <v>8</v>
      </c>
      <c r="D85" s="143">
        <v>2</v>
      </c>
      <c r="E85" s="240"/>
      <c r="F85" s="146">
        <f>D85*E85</f>
        <v>0</v>
      </c>
      <c r="H85" s="201"/>
    </row>
    <row r="86" spans="1:8" ht="204" x14ac:dyDescent="0.2">
      <c r="A86" s="147" t="s">
        <v>462</v>
      </c>
      <c r="B86" s="136" t="s">
        <v>222</v>
      </c>
      <c r="C86" s="143"/>
      <c r="D86" s="143"/>
      <c r="E86" s="236"/>
      <c r="F86" s="138"/>
    </row>
    <row r="87" spans="1:8" ht="102" x14ac:dyDescent="0.2">
      <c r="A87" s="144"/>
      <c r="B87" s="136" t="s">
        <v>223</v>
      </c>
      <c r="C87" s="143"/>
      <c r="D87" s="143"/>
      <c r="E87" s="236"/>
      <c r="F87" s="138"/>
    </row>
    <row r="88" spans="1:8" x14ac:dyDescent="0.2">
      <c r="A88" s="144"/>
      <c r="B88" s="136"/>
      <c r="C88" s="143" t="s">
        <v>8</v>
      </c>
      <c r="D88" s="143">
        <v>1</v>
      </c>
      <c r="E88" s="240"/>
      <c r="F88" s="146">
        <f>D88*E88</f>
        <v>0</v>
      </c>
    </row>
    <row r="89" spans="1:8" ht="140.25" x14ac:dyDescent="0.2">
      <c r="A89" s="153" t="s">
        <v>463</v>
      </c>
      <c r="B89" s="142" t="s">
        <v>224</v>
      </c>
      <c r="C89" s="139"/>
      <c r="D89" s="139"/>
      <c r="E89" s="240"/>
      <c r="F89" s="146"/>
      <c r="G89" s="200"/>
    </row>
    <row r="90" spans="1:8" x14ac:dyDescent="0.2">
      <c r="A90" s="153" t="s">
        <v>464</v>
      </c>
      <c r="B90" s="142" t="s">
        <v>225</v>
      </c>
      <c r="C90" s="143" t="s">
        <v>8</v>
      </c>
      <c r="D90" s="143">
        <v>1</v>
      </c>
      <c r="E90" s="240"/>
      <c r="F90" s="146">
        <f>D90*E90</f>
        <v>0</v>
      </c>
      <c r="G90" s="200"/>
    </row>
    <row r="91" spans="1:8" ht="25.5" x14ac:dyDescent="0.2">
      <c r="A91" s="153" t="s">
        <v>465</v>
      </c>
      <c r="B91" s="142" t="s">
        <v>226</v>
      </c>
      <c r="C91" s="143" t="s">
        <v>8</v>
      </c>
      <c r="D91" s="143">
        <v>1</v>
      </c>
      <c r="E91" s="240"/>
      <c r="F91" s="146">
        <f>D91*E91</f>
        <v>0</v>
      </c>
      <c r="G91" s="200"/>
    </row>
    <row r="92" spans="1:8" x14ac:dyDescent="0.2">
      <c r="A92" s="129" t="s">
        <v>466</v>
      </c>
      <c r="B92" s="140" t="s">
        <v>227</v>
      </c>
      <c r="C92" s="140"/>
      <c r="D92" s="140"/>
      <c r="E92" s="237"/>
      <c r="F92" s="188">
        <f>SUM(F93:F110)</f>
        <v>0</v>
      </c>
    </row>
    <row r="93" spans="1:8" ht="178.5" x14ac:dyDescent="0.2">
      <c r="A93" s="153" t="s">
        <v>467</v>
      </c>
      <c r="B93" s="136" t="s">
        <v>228</v>
      </c>
      <c r="C93" s="149"/>
      <c r="D93" s="143"/>
      <c r="E93" s="238"/>
      <c r="F93" s="151"/>
    </row>
    <row r="94" spans="1:8" x14ac:dyDescent="0.2">
      <c r="A94" s="128"/>
      <c r="B94" s="136" t="s">
        <v>229</v>
      </c>
      <c r="C94" s="143" t="s">
        <v>8</v>
      </c>
      <c r="D94" s="143">
        <v>2</v>
      </c>
      <c r="E94" s="240"/>
      <c r="F94" s="146">
        <f>D94*E94</f>
        <v>0</v>
      </c>
    </row>
    <row r="95" spans="1:8" ht="76.5" x14ac:dyDescent="0.2">
      <c r="A95" s="153" t="s">
        <v>468</v>
      </c>
      <c r="B95" s="142" t="s">
        <v>230</v>
      </c>
      <c r="C95" s="143" t="s">
        <v>154</v>
      </c>
      <c r="D95" s="143"/>
      <c r="E95" s="238"/>
      <c r="F95" s="138"/>
    </row>
    <row r="96" spans="1:8" ht="25.5" x14ac:dyDescent="0.2">
      <c r="A96" s="128"/>
      <c r="B96" s="136" t="s">
        <v>231</v>
      </c>
      <c r="C96" s="143"/>
      <c r="D96" s="143"/>
      <c r="E96" s="238"/>
      <c r="F96" s="138"/>
    </row>
    <row r="97" spans="1:8" x14ac:dyDescent="0.2">
      <c r="A97" s="128"/>
      <c r="B97" s="136"/>
      <c r="C97" s="143" t="s">
        <v>8</v>
      </c>
      <c r="D97" s="143">
        <v>1</v>
      </c>
      <c r="E97" s="240"/>
      <c r="F97" s="146">
        <f>D97*E97</f>
        <v>0</v>
      </c>
    </row>
    <row r="98" spans="1:8" ht="25.5" x14ac:dyDescent="0.2">
      <c r="A98" s="153" t="s">
        <v>469</v>
      </c>
      <c r="B98" s="136" t="s">
        <v>232</v>
      </c>
      <c r="C98" s="143"/>
      <c r="D98" s="143"/>
      <c r="E98" s="238"/>
      <c r="F98" s="138"/>
    </row>
    <row r="99" spans="1:8" x14ac:dyDescent="0.2">
      <c r="A99" s="128"/>
      <c r="B99" s="136"/>
      <c r="C99" s="143" t="s">
        <v>8</v>
      </c>
      <c r="D99" s="143">
        <v>1</v>
      </c>
      <c r="E99" s="240"/>
      <c r="F99" s="146">
        <f>D99*E99</f>
        <v>0</v>
      </c>
    </row>
    <row r="100" spans="1:8" ht="38.25" x14ac:dyDescent="0.2">
      <c r="A100" s="153" t="s">
        <v>470</v>
      </c>
      <c r="B100" s="136" t="s">
        <v>233</v>
      </c>
      <c r="C100" s="143"/>
      <c r="D100" s="143"/>
      <c r="E100" s="238"/>
      <c r="F100" s="138"/>
    </row>
    <row r="101" spans="1:8" ht="38.25" x14ac:dyDescent="0.2">
      <c r="A101" s="128"/>
      <c r="B101" s="136" t="s">
        <v>234</v>
      </c>
      <c r="C101" s="143"/>
      <c r="D101" s="143"/>
      <c r="E101" s="238"/>
      <c r="F101" s="138"/>
    </row>
    <row r="102" spans="1:8" x14ac:dyDescent="0.2">
      <c r="A102" s="128"/>
      <c r="B102" s="136"/>
      <c r="C102" s="143" t="s">
        <v>8</v>
      </c>
      <c r="D102" s="143">
        <v>1</v>
      </c>
      <c r="E102" s="240"/>
      <c r="F102" s="146">
        <f>D102*E102</f>
        <v>0</v>
      </c>
    </row>
    <row r="103" spans="1:8" ht="25.5" x14ac:dyDescent="0.2">
      <c r="A103" s="157" t="s">
        <v>471</v>
      </c>
      <c r="B103" s="142" t="s">
        <v>235</v>
      </c>
      <c r="C103" s="137"/>
      <c r="D103" s="137"/>
      <c r="E103" s="236"/>
      <c r="F103" s="138"/>
      <c r="H103" s="25"/>
    </row>
    <row r="104" spans="1:8" x14ac:dyDescent="0.2">
      <c r="A104" s="128"/>
      <c r="B104" s="142"/>
      <c r="C104" s="137" t="s">
        <v>8</v>
      </c>
      <c r="D104" s="137">
        <v>1</v>
      </c>
      <c r="E104" s="240"/>
      <c r="F104" s="146">
        <f>D104*E104</f>
        <v>0</v>
      </c>
      <c r="H104" s="25"/>
    </row>
    <row r="105" spans="1:8" ht="25.5" x14ac:dyDescent="0.2">
      <c r="A105" s="153" t="s">
        <v>472</v>
      </c>
      <c r="B105" s="142" t="s">
        <v>236</v>
      </c>
      <c r="C105" s="137"/>
      <c r="D105" s="137"/>
      <c r="E105" s="236"/>
      <c r="F105" s="138"/>
      <c r="H105" s="25"/>
    </row>
    <row r="106" spans="1:8" x14ac:dyDescent="0.2">
      <c r="A106" s="128"/>
      <c r="B106" s="142"/>
      <c r="C106" s="137" t="s">
        <v>8</v>
      </c>
      <c r="D106" s="137">
        <v>1</v>
      </c>
      <c r="E106" s="240"/>
      <c r="F106" s="146">
        <f>D106*E106</f>
        <v>0</v>
      </c>
      <c r="H106" s="25"/>
    </row>
    <row r="107" spans="1:8" ht="25.5" x14ac:dyDescent="0.2">
      <c r="A107" s="153" t="s">
        <v>473</v>
      </c>
      <c r="B107" s="142" t="s">
        <v>237</v>
      </c>
      <c r="C107" s="147"/>
      <c r="D107" s="152"/>
      <c r="E107" s="236"/>
      <c r="F107" s="138"/>
      <c r="H107" s="25"/>
    </row>
    <row r="108" spans="1:8" x14ac:dyDescent="0.2">
      <c r="A108" s="157"/>
      <c r="B108" s="142"/>
      <c r="C108" s="147" t="s">
        <v>8</v>
      </c>
      <c r="D108" s="137">
        <v>1</v>
      </c>
      <c r="E108" s="240"/>
      <c r="F108" s="146">
        <f>D108*E108</f>
        <v>0</v>
      </c>
      <c r="H108" s="25"/>
    </row>
    <row r="109" spans="1:8" ht="25.5" x14ac:dyDescent="0.2">
      <c r="A109" s="153" t="s">
        <v>474</v>
      </c>
      <c r="B109" s="136" t="s">
        <v>238</v>
      </c>
      <c r="C109" s="143"/>
      <c r="D109" s="143"/>
      <c r="E109" s="236"/>
      <c r="F109" s="138"/>
    </row>
    <row r="110" spans="1:8" x14ac:dyDescent="0.2">
      <c r="A110" s="157"/>
      <c r="B110" s="142"/>
      <c r="C110" s="147" t="s">
        <v>8</v>
      </c>
      <c r="D110" s="137">
        <v>1</v>
      </c>
      <c r="E110" s="240"/>
      <c r="F110" s="146">
        <f>D110*E110</f>
        <v>0</v>
      </c>
      <c r="H110" s="25"/>
    </row>
    <row r="111" spans="1:8" x14ac:dyDescent="0.2">
      <c r="A111" s="175"/>
      <c r="B111" s="176"/>
      <c r="C111" s="177"/>
      <c r="D111" s="173"/>
      <c r="E111" s="174"/>
      <c r="F111" s="174"/>
      <c r="H111" s="25"/>
    </row>
    <row r="112" spans="1:8" s="8" customFormat="1" ht="12" customHeight="1" x14ac:dyDescent="0.2">
      <c r="A112" s="256" t="s">
        <v>6</v>
      </c>
      <c r="B112" s="257"/>
      <c r="C112" s="258"/>
      <c r="D112" s="32"/>
      <c r="E112" s="27"/>
      <c r="F112" s="27"/>
      <c r="G112" s="15"/>
    </row>
    <row r="113" spans="1:7" s="8" customFormat="1" ht="12" customHeight="1" x14ac:dyDescent="0.2">
      <c r="A113" s="168" t="str">
        <f>A6</f>
        <v>C.1</v>
      </c>
      <c r="B113" s="171" t="str">
        <f t="shared" ref="B113" si="1">B6</f>
        <v>ELEKTRO - POGONSKI UREĐAJI</v>
      </c>
      <c r="C113" s="181">
        <f>F6</f>
        <v>0</v>
      </c>
      <c r="D113" s="32"/>
      <c r="E113" s="27"/>
      <c r="F113" s="27"/>
      <c r="G113" s="15"/>
    </row>
    <row r="114" spans="1:7" s="8" customFormat="1" ht="12" customHeight="1" x14ac:dyDescent="0.2">
      <c r="A114" s="168" t="str">
        <f>A22</f>
        <v>C.2</v>
      </c>
      <c r="B114" s="171" t="str">
        <f t="shared" ref="B114" si="2">B22</f>
        <v xml:space="preserve">TEHNOLOŠKI CJEVOVODI </v>
      </c>
      <c r="C114" s="181">
        <f>F22</f>
        <v>0</v>
      </c>
      <c r="D114" s="32"/>
      <c r="E114" s="27"/>
      <c r="F114" s="27"/>
      <c r="G114" s="15"/>
    </row>
    <row r="115" spans="1:7" s="8" customFormat="1" ht="12" customHeight="1" x14ac:dyDescent="0.2">
      <c r="A115" s="168" t="str">
        <f>A58</f>
        <v>C.3</v>
      </c>
      <c r="B115" s="171" t="str">
        <f t="shared" ref="B115" si="3">B58</f>
        <v>CIJEVNA ARMATURA I FAZONI</v>
      </c>
      <c r="C115" s="181">
        <f>F58</f>
        <v>0</v>
      </c>
      <c r="D115" s="32"/>
      <c r="E115" s="27"/>
      <c r="F115" s="27"/>
      <c r="G115" s="15"/>
    </row>
    <row r="116" spans="1:7" s="8" customFormat="1" ht="12" customHeight="1" x14ac:dyDescent="0.2">
      <c r="A116" s="168" t="str">
        <f>A72</f>
        <v>C.4</v>
      </c>
      <c r="B116" s="171" t="str">
        <f t="shared" ref="B116" si="4">B72</f>
        <v>MJERNO-SIGURNOSNA OPREMA</v>
      </c>
      <c r="C116" s="181">
        <f>F72</f>
        <v>0</v>
      </c>
      <c r="D116" s="32"/>
      <c r="E116" s="27"/>
      <c r="F116" s="27"/>
      <c r="G116" s="15"/>
    </row>
    <row r="117" spans="1:7" s="8" customFormat="1" ht="12" customHeight="1" x14ac:dyDescent="0.2">
      <c r="A117" s="168" t="str">
        <f>A92</f>
        <v>C.5</v>
      </c>
      <c r="B117" s="171" t="str">
        <f t="shared" ref="B117" si="5">B92</f>
        <v>OSTALO</v>
      </c>
      <c r="C117" s="181">
        <f>F92</f>
        <v>0</v>
      </c>
      <c r="D117" s="32"/>
      <c r="E117" s="27"/>
      <c r="F117" s="27"/>
      <c r="G117" s="15"/>
    </row>
    <row r="118" spans="1:7" s="14" customFormat="1" ht="12" customHeight="1" x14ac:dyDescent="0.2">
      <c r="A118" s="95"/>
      <c r="B118" s="170" t="s">
        <v>0</v>
      </c>
      <c r="C118" s="178">
        <f>SUM(C113:C117)</f>
        <v>0</v>
      </c>
      <c r="D118" s="37"/>
      <c r="E118" s="30"/>
      <c r="F118" s="30"/>
    </row>
    <row r="119" spans="1:7" ht="11.25" customHeight="1" x14ac:dyDescent="0.2"/>
    <row r="120" spans="1:7" ht="11.25" customHeight="1" x14ac:dyDescent="0.2"/>
    <row r="121" spans="1:7" ht="11.25" customHeight="1" x14ac:dyDescent="0.2"/>
    <row r="122" spans="1:7" ht="11.25" customHeight="1" x14ac:dyDescent="0.2"/>
    <row r="123" spans="1:7" ht="11.25" customHeight="1" x14ac:dyDescent="0.2"/>
    <row r="124" spans="1:7" ht="11.25" customHeight="1" x14ac:dyDescent="0.2"/>
    <row r="125" spans="1:7" ht="11.25" customHeight="1" x14ac:dyDescent="0.2"/>
    <row r="126" spans="1:7" ht="11.25" customHeight="1" x14ac:dyDescent="0.2"/>
    <row r="127" spans="1:7" ht="11.25" customHeight="1" x14ac:dyDescent="0.2"/>
    <row r="128" spans="1:7" ht="11.25" customHeight="1" x14ac:dyDescent="0.2"/>
    <row r="129" spans="2:6" ht="11.25" customHeight="1" x14ac:dyDescent="0.2"/>
    <row r="130" spans="2:6" ht="11.25" customHeight="1" x14ac:dyDescent="0.2"/>
    <row r="131" spans="2:6" ht="11.25" customHeight="1" x14ac:dyDescent="0.2"/>
    <row r="132" spans="2:6" ht="11.25" customHeight="1" x14ac:dyDescent="0.2"/>
    <row r="133" spans="2:6" ht="11.25" customHeight="1" x14ac:dyDescent="0.2"/>
    <row r="134" spans="2:6" ht="11.25" customHeight="1" x14ac:dyDescent="0.2"/>
    <row r="135" spans="2:6" ht="11.25" customHeight="1" x14ac:dyDescent="0.2"/>
    <row r="136" spans="2:6" ht="11.25" customHeight="1" x14ac:dyDescent="0.2"/>
    <row r="137" spans="2:6" s="23" customFormat="1" ht="11.25" customHeight="1" x14ac:dyDescent="0.2">
      <c r="B137" s="26"/>
      <c r="C137" s="24"/>
      <c r="D137" s="24"/>
      <c r="E137" s="25"/>
      <c r="F137" s="25"/>
    </row>
    <row r="138" spans="2:6" s="23" customFormat="1" ht="11.25" customHeight="1" x14ac:dyDescent="0.2">
      <c r="B138" s="26"/>
      <c r="C138" s="24"/>
      <c r="D138" s="24"/>
      <c r="E138" s="25"/>
      <c r="F138" s="25"/>
    </row>
    <row r="139" spans="2:6" s="23" customFormat="1" ht="11.25" customHeight="1" x14ac:dyDescent="0.2">
      <c r="B139" s="26"/>
      <c r="C139" s="24"/>
      <c r="D139" s="24"/>
      <c r="E139" s="25"/>
      <c r="F139" s="25"/>
    </row>
    <row r="140" spans="2:6" s="23" customFormat="1" ht="11.25" customHeight="1" x14ac:dyDescent="0.2">
      <c r="B140" s="26"/>
      <c r="C140" s="24"/>
      <c r="D140" s="24"/>
      <c r="E140" s="25"/>
      <c r="F140" s="25"/>
    </row>
    <row r="141" spans="2:6" s="23" customFormat="1" ht="11.25" customHeight="1" x14ac:dyDescent="0.2">
      <c r="B141" s="26"/>
      <c r="C141" s="24"/>
      <c r="D141" s="24"/>
      <c r="E141" s="25"/>
      <c r="F141" s="25"/>
    </row>
    <row r="142" spans="2:6" s="23" customFormat="1" ht="11.25" customHeight="1" x14ac:dyDescent="0.2">
      <c r="B142" s="26"/>
      <c r="C142" s="24"/>
      <c r="D142" s="24"/>
      <c r="E142" s="25"/>
      <c r="F142" s="25"/>
    </row>
    <row r="143" spans="2:6" s="23" customFormat="1" ht="11.25" customHeight="1" x14ac:dyDescent="0.2">
      <c r="B143" s="26"/>
      <c r="C143" s="24"/>
      <c r="D143" s="24"/>
      <c r="E143" s="25"/>
      <c r="F143" s="25"/>
    </row>
    <row r="144" spans="2:6" s="23" customFormat="1" ht="11.25" customHeight="1" x14ac:dyDescent="0.2">
      <c r="B144" s="26"/>
      <c r="C144" s="24"/>
      <c r="D144" s="24"/>
      <c r="E144" s="25"/>
      <c r="F144" s="25"/>
    </row>
    <row r="145" spans="2:6" s="23" customFormat="1" ht="11.25" customHeight="1" x14ac:dyDescent="0.2">
      <c r="B145" s="26"/>
      <c r="C145" s="24"/>
      <c r="D145" s="24"/>
      <c r="E145" s="25"/>
      <c r="F145" s="25"/>
    </row>
    <row r="146" spans="2:6" s="23" customFormat="1" ht="11.25" customHeight="1" x14ac:dyDescent="0.2">
      <c r="B146" s="26"/>
      <c r="C146" s="24"/>
      <c r="D146" s="24"/>
      <c r="E146" s="25"/>
      <c r="F146" s="25"/>
    </row>
    <row r="147" spans="2:6" s="23" customFormat="1" ht="11.25" customHeight="1" x14ac:dyDescent="0.2">
      <c r="B147" s="26"/>
      <c r="C147" s="24"/>
      <c r="D147" s="24"/>
      <c r="E147" s="25"/>
      <c r="F147" s="25"/>
    </row>
  </sheetData>
  <sheetProtection password="CFE8" sheet="1" objects="1" scenarios="1"/>
  <mergeCells count="5">
    <mergeCell ref="A1:F1"/>
    <mergeCell ref="A4:F4"/>
    <mergeCell ref="A112:C112"/>
    <mergeCell ref="A2:F2"/>
    <mergeCell ref="A3:F3"/>
  </mergeCells>
  <pageMargins left="0.98425196850393704" right="0.39370078740157483" top="0.39370078740157483" bottom="0.59055118110236227" header="0.31496062992125984" footer="0.31496062992125984"/>
  <pageSetup paperSize="9" scale="79" orientation="portrait" r:id="rId1"/>
  <headerFooter>
    <oddFooter>&amp;RStranoca 2-&amp;P</oddFooter>
  </headerFooter>
  <rowBreaks count="2" manualBreakCount="2">
    <brk id="100" max="5" man="1"/>
    <brk id="110"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tabSelected="1" zoomScaleNormal="100" zoomScaleSheetLayoutView="100" workbookViewId="0">
      <selection activeCell="D7" sqref="D7"/>
    </sheetView>
  </sheetViews>
  <sheetFormatPr defaultRowHeight="12.75" x14ac:dyDescent="0.2"/>
  <cols>
    <col min="1" max="1" width="9.140625" style="160" customWidth="1"/>
    <col min="2" max="2" width="49.7109375" style="42" customWidth="1"/>
    <col min="3" max="3" width="12.140625" style="43" customWidth="1"/>
    <col min="4" max="4" width="12.140625" style="44" customWidth="1"/>
    <col min="5" max="5" width="12.140625" style="45" customWidth="1"/>
    <col min="6" max="6" width="12.140625" style="46" customWidth="1"/>
    <col min="7" max="7" width="0.140625" style="41" customWidth="1"/>
    <col min="8" max="256" width="9.140625" style="41"/>
    <col min="257" max="257" width="4.140625" style="41" customWidth="1"/>
    <col min="258" max="258" width="53" style="41" customWidth="1"/>
    <col min="259" max="259" width="6" style="41" customWidth="1"/>
    <col min="260" max="260" width="8" style="41" customWidth="1"/>
    <col min="261" max="261" width="10.7109375" style="41" bestFit="1" customWidth="1"/>
    <col min="262" max="262" width="12.5703125" style="41" customWidth="1"/>
    <col min="263" max="263" width="0.140625" style="41" customWidth="1"/>
    <col min="264" max="512" width="9.140625" style="41"/>
    <col min="513" max="513" width="4.140625" style="41" customWidth="1"/>
    <col min="514" max="514" width="53" style="41" customWidth="1"/>
    <col min="515" max="515" width="6" style="41" customWidth="1"/>
    <col min="516" max="516" width="8" style="41" customWidth="1"/>
    <col min="517" max="517" width="10.7109375" style="41" bestFit="1" customWidth="1"/>
    <col min="518" max="518" width="12.5703125" style="41" customWidth="1"/>
    <col min="519" max="519" width="0.140625" style="41" customWidth="1"/>
    <col min="520" max="768" width="9.140625" style="41"/>
    <col min="769" max="769" width="4.140625" style="41" customWidth="1"/>
    <col min="770" max="770" width="53" style="41" customWidth="1"/>
    <col min="771" max="771" width="6" style="41" customWidth="1"/>
    <col min="772" max="772" width="8" style="41" customWidth="1"/>
    <col min="773" max="773" width="10.7109375" style="41" bestFit="1" customWidth="1"/>
    <col min="774" max="774" width="12.5703125" style="41" customWidth="1"/>
    <col min="775" max="775" width="0.140625" style="41" customWidth="1"/>
    <col min="776" max="1024" width="9.140625" style="41"/>
    <col min="1025" max="1025" width="4.140625" style="41" customWidth="1"/>
    <col min="1026" max="1026" width="53" style="41" customWidth="1"/>
    <col min="1027" max="1027" width="6" style="41" customWidth="1"/>
    <col min="1028" max="1028" width="8" style="41" customWidth="1"/>
    <col min="1029" max="1029" width="10.7109375" style="41" bestFit="1" customWidth="1"/>
    <col min="1030" max="1030" width="12.5703125" style="41" customWidth="1"/>
    <col min="1031" max="1031" width="0.140625" style="41" customWidth="1"/>
    <col min="1032" max="1280" width="9.140625" style="41"/>
    <col min="1281" max="1281" width="4.140625" style="41" customWidth="1"/>
    <col min="1282" max="1282" width="53" style="41" customWidth="1"/>
    <col min="1283" max="1283" width="6" style="41" customWidth="1"/>
    <col min="1284" max="1284" width="8" style="41" customWidth="1"/>
    <col min="1285" max="1285" width="10.7109375" style="41" bestFit="1" customWidth="1"/>
    <col min="1286" max="1286" width="12.5703125" style="41" customWidth="1"/>
    <col min="1287" max="1287" width="0.140625" style="41" customWidth="1"/>
    <col min="1288" max="1536" width="9.140625" style="41"/>
    <col min="1537" max="1537" width="4.140625" style="41" customWidth="1"/>
    <col min="1538" max="1538" width="53" style="41" customWidth="1"/>
    <col min="1539" max="1539" width="6" style="41" customWidth="1"/>
    <col min="1540" max="1540" width="8" style="41" customWidth="1"/>
    <col min="1541" max="1541" width="10.7109375" style="41" bestFit="1" customWidth="1"/>
    <col min="1542" max="1542" width="12.5703125" style="41" customWidth="1"/>
    <col min="1543" max="1543" width="0.140625" style="41" customWidth="1"/>
    <col min="1544" max="1792" width="9.140625" style="41"/>
    <col min="1793" max="1793" width="4.140625" style="41" customWidth="1"/>
    <col min="1794" max="1794" width="53" style="41" customWidth="1"/>
    <col min="1795" max="1795" width="6" style="41" customWidth="1"/>
    <col min="1796" max="1796" width="8" style="41" customWidth="1"/>
    <col min="1797" max="1797" width="10.7109375" style="41" bestFit="1" customWidth="1"/>
    <col min="1798" max="1798" width="12.5703125" style="41" customWidth="1"/>
    <col min="1799" max="1799" width="0.140625" style="41" customWidth="1"/>
    <col min="1800" max="2048" width="9.140625" style="41"/>
    <col min="2049" max="2049" width="4.140625" style="41" customWidth="1"/>
    <col min="2050" max="2050" width="53" style="41" customWidth="1"/>
    <col min="2051" max="2051" width="6" style="41" customWidth="1"/>
    <col min="2052" max="2052" width="8" style="41" customWidth="1"/>
    <col min="2053" max="2053" width="10.7109375" style="41" bestFit="1" customWidth="1"/>
    <col min="2054" max="2054" width="12.5703125" style="41" customWidth="1"/>
    <col min="2055" max="2055" width="0.140625" style="41" customWidth="1"/>
    <col min="2056" max="2304" width="9.140625" style="41"/>
    <col min="2305" max="2305" width="4.140625" style="41" customWidth="1"/>
    <col min="2306" max="2306" width="53" style="41" customWidth="1"/>
    <col min="2307" max="2307" width="6" style="41" customWidth="1"/>
    <col min="2308" max="2308" width="8" style="41" customWidth="1"/>
    <col min="2309" max="2309" width="10.7109375" style="41" bestFit="1" customWidth="1"/>
    <col min="2310" max="2310" width="12.5703125" style="41" customWidth="1"/>
    <col min="2311" max="2311" width="0.140625" style="41" customWidth="1"/>
    <col min="2312" max="2560" width="9.140625" style="41"/>
    <col min="2561" max="2561" width="4.140625" style="41" customWidth="1"/>
    <col min="2562" max="2562" width="53" style="41" customWidth="1"/>
    <col min="2563" max="2563" width="6" style="41" customWidth="1"/>
    <col min="2564" max="2564" width="8" style="41" customWidth="1"/>
    <col min="2565" max="2565" width="10.7109375" style="41" bestFit="1" customWidth="1"/>
    <col min="2566" max="2566" width="12.5703125" style="41" customWidth="1"/>
    <col min="2567" max="2567" width="0.140625" style="41" customWidth="1"/>
    <col min="2568" max="2816" width="9.140625" style="41"/>
    <col min="2817" max="2817" width="4.140625" style="41" customWidth="1"/>
    <col min="2818" max="2818" width="53" style="41" customWidth="1"/>
    <col min="2819" max="2819" width="6" style="41" customWidth="1"/>
    <col min="2820" max="2820" width="8" style="41" customWidth="1"/>
    <col min="2821" max="2821" width="10.7109375" style="41" bestFit="1" customWidth="1"/>
    <col min="2822" max="2822" width="12.5703125" style="41" customWidth="1"/>
    <col min="2823" max="2823" width="0.140625" style="41" customWidth="1"/>
    <col min="2824" max="3072" width="9.140625" style="41"/>
    <col min="3073" max="3073" width="4.140625" style="41" customWidth="1"/>
    <col min="3074" max="3074" width="53" style="41" customWidth="1"/>
    <col min="3075" max="3075" width="6" style="41" customWidth="1"/>
    <col min="3076" max="3076" width="8" style="41" customWidth="1"/>
    <col min="3077" max="3077" width="10.7109375" style="41" bestFit="1" customWidth="1"/>
    <col min="3078" max="3078" width="12.5703125" style="41" customWidth="1"/>
    <col min="3079" max="3079" width="0.140625" style="41" customWidth="1"/>
    <col min="3080" max="3328" width="9.140625" style="41"/>
    <col min="3329" max="3329" width="4.140625" style="41" customWidth="1"/>
    <col min="3330" max="3330" width="53" style="41" customWidth="1"/>
    <col min="3331" max="3331" width="6" style="41" customWidth="1"/>
    <col min="3332" max="3332" width="8" style="41" customWidth="1"/>
    <col min="3333" max="3333" width="10.7109375" style="41" bestFit="1" customWidth="1"/>
    <col min="3334" max="3334" width="12.5703125" style="41" customWidth="1"/>
    <col min="3335" max="3335" width="0.140625" style="41" customWidth="1"/>
    <col min="3336" max="3584" width="9.140625" style="41"/>
    <col min="3585" max="3585" width="4.140625" style="41" customWidth="1"/>
    <col min="3586" max="3586" width="53" style="41" customWidth="1"/>
    <col min="3587" max="3587" width="6" style="41" customWidth="1"/>
    <col min="3588" max="3588" width="8" style="41" customWidth="1"/>
    <col min="3589" max="3589" width="10.7109375" style="41" bestFit="1" customWidth="1"/>
    <col min="3590" max="3590" width="12.5703125" style="41" customWidth="1"/>
    <col min="3591" max="3591" width="0.140625" style="41" customWidth="1"/>
    <col min="3592" max="3840" width="9.140625" style="41"/>
    <col min="3841" max="3841" width="4.140625" style="41" customWidth="1"/>
    <col min="3842" max="3842" width="53" style="41" customWidth="1"/>
    <col min="3843" max="3843" width="6" style="41" customWidth="1"/>
    <col min="3844" max="3844" width="8" style="41" customWidth="1"/>
    <col min="3845" max="3845" width="10.7109375" style="41" bestFit="1" customWidth="1"/>
    <col min="3846" max="3846" width="12.5703125" style="41" customWidth="1"/>
    <col min="3847" max="3847" width="0.140625" style="41" customWidth="1"/>
    <col min="3848" max="4096" width="9.140625" style="41"/>
    <col min="4097" max="4097" width="4.140625" style="41" customWidth="1"/>
    <col min="4098" max="4098" width="53" style="41" customWidth="1"/>
    <col min="4099" max="4099" width="6" style="41" customWidth="1"/>
    <col min="4100" max="4100" width="8" style="41" customWidth="1"/>
    <col min="4101" max="4101" width="10.7109375" style="41" bestFit="1" customWidth="1"/>
    <col min="4102" max="4102" width="12.5703125" style="41" customWidth="1"/>
    <col min="4103" max="4103" width="0.140625" style="41" customWidth="1"/>
    <col min="4104" max="4352" width="9.140625" style="41"/>
    <col min="4353" max="4353" width="4.140625" style="41" customWidth="1"/>
    <col min="4354" max="4354" width="53" style="41" customWidth="1"/>
    <col min="4355" max="4355" width="6" style="41" customWidth="1"/>
    <col min="4356" max="4356" width="8" style="41" customWidth="1"/>
    <col min="4357" max="4357" width="10.7109375" style="41" bestFit="1" customWidth="1"/>
    <col min="4358" max="4358" width="12.5703125" style="41" customWidth="1"/>
    <col min="4359" max="4359" width="0.140625" style="41" customWidth="1"/>
    <col min="4360" max="4608" width="9.140625" style="41"/>
    <col min="4609" max="4609" width="4.140625" style="41" customWidth="1"/>
    <col min="4610" max="4610" width="53" style="41" customWidth="1"/>
    <col min="4611" max="4611" width="6" style="41" customWidth="1"/>
    <col min="4612" max="4612" width="8" style="41" customWidth="1"/>
    <col min="4613" max="4613" width="10.7109375" style="41" bestFit="1" customWidth="1"/>
    <col min="4614" max="4614" width="12.5703125" style="41" customWidth="1"/>
    <col min="4615" max="4615" width="0.140625" style="41" customWidth="1"/>
    <col min="4616" max="4864" width="9.140625" style="41"/>
    <col min="4865" max="4865" width="4.140625" style="41" customWidth="1"/>
    <col min="4866" max="4866" width="53" style="41" customWidth="1"/>
    <col min="4867" max="4867" width="6" style="41" customWidth="1"/>
    <col min="4868" max="4868" width="8" style="41" customWidth="1"/>
    <col min="4869" max="4869" width="10.7109375" style="41" bestFit="1" customWidth="1"/>
    <col min="4870" max="4870" width="12.5703125" style="41" customWidth="1"/>
    <col min="4871" max="4871" width="0.140625" style="41" customWidth="1"/>
    <col min="4872" max="5120" width="9.140625" style="41"/>
    <col min="5121" max="5121" width="4.140625" style="41" customWidth="1"/>
    <col min="5122" max="5122" width="53" style="41" customWidth="1"/>
    <col min="5123" max="5123" width="6" style="41" customWidth="1"/>
    <col min="5124" max="5124" width="8" style="41" customWidth="1"/>
    <col min="5125" max="5125" width="10.7109375" style="41" bestFit="1" customWidth="1"/>
    <col min="5126" max="5126" width="12.5703125" style="41" customWidth="1"/>
    <col min="5127" max="5127" width="0.140625" style="41" customWidth="1"/>
    <col min="5128" max="5376" width="9.140625" style="41"/>
    <col min="5377" max="5377" width="4.140625" style="41" customWidth="1"/>
    <col min="5378" max="5378" width="53" style="41" customWidth="1"/>
    <col min="5379" max="5379" width="6" style="41" customWidth="1"/>
    <col min="5380" max="5380" width="8" style="41" customWidth="1"/>
    <col min="5381" max="5381" width="10.7109375" style="41" bestFit="1" customWidth="1"/>
    <col min="5382" max="5382" width="12.5703125" style="41" customWidth="1"/>
    <col min="5383" max="5383" width="0.140625" style="41" customWidth="1"/>
    <col min="5384" max="5632" width="9.140625" style="41"/>
    <col min="5633" max="5633" width="4.140625" style="41" customWidth="1"/>
    <col min="5634" max="5634" width="53" style="41" customWidth="1"/>
    <col min="5635" max="5635" width="6" style="41" customWidth="1"/>
    <col min="5636" max="5636" width="8" style="41" customWidth="1"/>
    <col min="5637" max="5637" width="10.7109375" style="41" bestFit="1" customWidth="1"/>
    <col min="5638" max="5638" width="12.5703125" style="41" customWidth="1"/>
    <col min="5639" max="5639" width="0.140625" style="41" customWidth="1"/>
    <col min="5640" max="5888" width="9.140625" style="41"/>
    <col min="5889" max="5889" width="4.140625" style="41" customWidth="1"/>
    <col min="5890" max="5890" width="53" style="41" customWidth="1"/>
    <col min="5891" max="5891" width="6" style="41" customWidth="1"/>
    <col min="5892" max="5892" width="8" style="41" customWidth="1"/>
    <col min="5893" max="5893" width="10.7109375" style="41" bestFit="1" customWidth="1"/>
    <col min="5894" max="5894" width="12.5703125" style="41" customWidth="1"/>
    <col min="5895" max="5895" width="0.140625" style="41" customWidth="1"/>
    <col min="5896" max="6144" width="9.140625" style="41"/>
    <col min="6145" max="6145" width="4.140625" style="41" customWidth="1"/>
    <col min="6146" max="6146" width="53" style="41" customWidth="1"/>
    <col min="6147" max="6147" width="6" style="41" customWidth="1"/>
    <col min="6148" max="6148" width="8" style="41" customWidth="1"/>
    <col min="6149" max="6149" width="10.7109375" style="41" bestFit="1" customWidth="1"/>
    <col min="6150" max="6150" width="12.5703125" style="41" customWidth="1"/>
    <col min="6151" max="6151" width="0.140625" style="41" customWidth="1"/>
    <col min="6152" max="6400" width="9.140625" style="41"/>
    <col min="6401" max="6401" width="4.140625" style="41" customWidth="1"/>
    <col min="6402" max="6402" width="53" style="41" customWidth="1"/>
    <col min="6403" max="6403" width="6" style="41" customWidth="1"/>
    <col min="6404" max="6404" width="8" style="41" customWidth="1"/>
    <col min="6405" max="6405" width="10.7109375" style="41" bestFit="1" customWidth="1"/>
    <col min="6406" max="6406" width="12.5703125" style="41" customWidth="1"/>
    <col min="6407" max="6407" width="0.140625" style="41" customWidth="1"/>
    <col min="6408" max="6656" width="9.140625" style="41"/>
    <col min="6657" max="6657" width="4.140625" style="41" customWidth="1"/>
    <col min="6658" max="6658" width="53" style="41" customWidth="1"/>
    <col min="6659" max="6659" width="6" style="41" customWidth="1"/>
    <col min="6660" max="6660" width="8" style="41" customWidth="1"/>
    <col min="6661" max="6661" width="10.7109375" style="41" bestFit="1" customWidth="1"/>
    <col min="6662" max="6662" width="12.5703125" style="41" customWidth="1"/>
    <col min="6663" max="6663" width="0.140625" style="41" customWidth="1"/>
    <col min="6664" max="6912" width="9.140625" style="41"/>
    <col min="6913" max="6913" width="4.140625" style="41" customWidth="1"/>
    <col min="6914" max="6914" width="53" style="41" customWidth="1"/>
    <col min="6915" max="6915" width="6" style="41" customWidth="1"/>
    <col min="6916" max="6916" width="8" style="41" customWidth="1"/>
    <col min="6917" max="6917" width="10.7109375" style="41" bestFit="1" customWidth="1"/>
    <col min="6918" max="6918" width="12.5703125" style="41" customWidth="1"/>
    <col min="6919" max="6919" width="0.140625" style="41" customWidth="1"/>
    <col min="6920" max="7168" width="9.140625" style="41"/>
    <col min="7169" max="7169" width="4.140625" style="41" customWidth="1"/>
    <col min="7170" max="7170" width="53" style="41" customWidth="1"/>
    <col min="7171" max="7171" width="6" style="41" customWidth="1"/>
    <col min="7172" max="7172" width="8" style="41" customWidth="1"/>
    <col min="7173" max="7173" width="10.7109375" style="41" bestFit="1" customWidth="1"/>
    <col min="7174" max="7174" width="12.5703125" style="41" customWidth="1"/>
    <col min="7175" max="7175" width="0.140625" style="41" customWidth="1"/>
    <col min="7176" max="7424" width="9.140625" style="41"/>
    <col min="7425" max="7425" width="4.140625" style="41" customWidth="1"/>
    <col min="7426" max="7426" width="53" style="41" customWidth="1"/>
    <col min="7427" max="7427" width="6" style="41" customWidth="1"/>
    <col min="7428" max="7428" width="8" style="41" customWidth="1"/>
    <col min="7429" max="7429" width="10.7109375" style="41" bestFit="1" customWidth="1"/>
    <col min="7430" max="7430" width="12.5703125" style="41" customWidth="1"/>
    <col min="7431" max="7431" width="0.140625" style="41" customWidth="1"/>
    <col min="7432" max="7680" width="9.140625" style="41"/>
    <col min="7681" max="7681" width="4.140625" style="41" customWidth="1"/>
    <col min="7682" max="7682" width="53" style="41" customWidth="1"/>
    <col min="7683" max="7683" width="6" style="41" customWidth="1"/>
    <col min="7684" max="7684" width="8" style="41" customWidth="1"/>
    <col min="7685" max="7685" width="10.7109375" style="41" bestFit="1" customWidth="1"/>
    <col min="7686" max="7686" width="12.5703125" style="41" customWidth="1"/>
    <col min="7687" max="7687" width="0.140625" style="41" customWidth="1"/>
    <col min="7688" max="7936" width="9.140625" style="41"/>
    <col min="7937" max="7937" width="4.140625" style="41" customWidth="1"/>
    <col min="7938" max="7938" width="53" style="41" customWidth="1"/>
    <col min="7939" max="7939" width="6" style="41" customWidth="1"/>
    <col min="7940" max="7940" width="8" style="41" customWidth="1"/>
    <col min="7941" max="7941" width="10.7109375" style="41" bestFit="1" customWidth="1"/>
    <col min="7942" max="7942" width="12.5703125" style="41" customWidth="1"/>
    <col min="7943" max="7943" width="0.140625" style="41" customWidth="1"/>
    <col min="7944" max="8192" width="9.140625" style="41"/>
    <col min="8193" max="8193" width="4.140625" style="41" customWidth="1"/>
    <col min="8194" max="8194" width="53" style="41" customWidth="1"/>
    <col min="8195" max="8195" width="6" style="41" customWidth="1"/>
    <col min="8196" max="8196" width="8" style="41" customWidth="1"/>
    <col min="8197" max="8197" width="10.7109375" style="41" bestFit="1" customWidth="1"/>
    <col min="8198" max="8198" width="12.5703125" style="41" customWidth="1"/>
    <col min="8199" max="8199" width="0.140625" style="41" customWidth="1"/>
    <col min="8200" max="8448" width="9.140625" style="41"/>
    <col min="8449" max="8449" width="4.140625" style="41" customWidth="1"/>
    <col min="8450" max="8450" width="53" style="41" customWidth="1"/>
    <col min="8451" max="8451" width="6" style="41" customWidth="1"/>
    <col min="8452" max="8452" width="8" style="41" customWidth="1"/>
    <col min="8453" max="8453" width="10.7109375" style="41" bestFit="1" customWidth="1"/>
    <col min="8454" max="8454" width="12.5703125" style="41" customWidth="1"/>
    <col min="8455" max="8455" width="0.140625" style="41" customWidth="1"/>
    <col min="8456" max="8704" width="9.140625" style="41"/>
    <col min="8705" max="8705" width="4.140625" style="41" customWidth="1"/>
    <col min="8706" max="8706" width="53" style="41" customWidth="1"/>
    <col min="8707" max="8707" width="6" style="41" customWidth="1"/>
    <col min="8708" max="8708" width="8" style="41" customWidth="1"/>
    <col min="8709" max="8709" width="10.7109375" style="41" bestFit="1" customWidth="1"/>
    <col min="8710" max="8710" width="12.5703125" style="41" customWidth="1"/>
    <col min="8711" max="8711" width="0.140625" style="41" customWidth="1"/>
    <col min="8712" max="8960" width="9.140625" style="41"/>
    <col min="8961" max="8961" width="4.140625" style="41" customWidth="1"/>
    <col min="8962" max="8962" width="53" style="41" customWidth="1"/>
    <col min="8963" max="8963" width="6" style="41" customWidth="1"/>
    <col min="8964" max="8964" width="8" style="41" customWidth="1"/>
    <col min="8965" max="8965" width="10.7109375" style="41" bestFit="1" customWidth="1"/>
    <col min="8966" max="8966" width="12.5703125" style="41" customWidth="1"/>
    <col min="8967" max="8967" width="0.140625" style="41" customWidth="1"/>
    <col min="8968" max="9216" width="9.140625" style="41"/>
    <col min="9217" max="9217" width="4.140625" style="41" customWidth="1"/>
    <col min="9218" max="9218" width="53" style="41" customWidth="1"/>
    <col min="9219" max="9219" width="6" style="41" customWidth="1"/>
    <col min="9220" max="9220" width="8" style="41" customWidth="1"/>
    <col min="9221" max="9221" width="10.7109375" style="41" bestFit="1" customWidth="1"/>
    <col min="9222" max="9222" width="12.5703125" style="41" customWidth="1"/>
    <col min="9223" max="9223" width="0.140625" style="41" customWidth="1"/>
    <col min="9224" max="9472" width="9.140625" style="41"/>
    <col min="9473" max="9473" width="4.140625" style="41" customWidth="1"/>
    <col min="9474" max="9474" width="53" style="41" customWidth="1"/>
    <col min="9475" max="9475" width="6" style="41" customWidth="1"/>
    <col min="9476" max="9476" width="8" style="41" customWidth="1"/>
    <col min="9477" max="9477" width="10.7109375" style="41" bestFit="1" customWidth="1"/>
    <col min="9478" max="9478" width="12.5703125" style="41" customWidth="1"/>
    <col min="9479" max="9479" width="0.140625" style="41" customWidth="1"/>
    <col min="9480" max="9728" width="9.140625" style="41"/>
    <col min="9729" max="9729" width="4.140625" style="41" customWidth="1"/>
    <col min="9730" max="9730" width="53" style="41" customWidth="1"/>
    <col min="9731" max="9731" width="6" style="41" customWidth="1"/>
    <col min="9732" max="9732" width="8" style="41" customWidth="1"/>
    <col min="9733" max="9733" width="10.7109375" style="41" bestFit="1" customWidth="1"/>
    <col min="9734" max="9734" width="12.5703125" style="41" customWidth="1"/>
    <col min="9735" max="9735" width="0.140625" style="41" customWidth="1"/>
    <col min="9736" max="9984" width="9.140625" style="41"/>
    <col min="9985" max="9985" width="4.140625" style="41" customWidth="1"/>
    <col min="9986" max="9986" width="53" style="41" customWidth="1"/>
    <col min="9987" max="9987" width="6" style="41" customWidth="1"/>
    <col min="9988" max="9988" width="8" style="41" customWidth="1"/>
    <col min="9989" max="9989" width="10.7109375" style="41" bestFit="1" customWidth="1"/>
    <col min="9990" max="9990" width="12.5703125" style="41" customWidth="1"/>
    <col min="9991" max="9991" width="0.140625" style="41" customWidth="1"/>
    <col min="9992" max="10240" width="9.140625" style="41"/>
    <col min="10241" max="10241" width="4.140625" style="41" customWidth="1"/>
    <col min="10242" max="10242" width="53" style="41" customWidth="1"/>
    <col min="10243" max="10243" width="6" style="41" customWidth="1"/>
    <col min="10244" max="10244" width="8" style="41" customWidth="1"/>
    <col min="10245" max="10245" width="10.7109375" style="41" bestFit="1" customWidth="1"/>
    <col min="10246" max="10246" width="12.5703125" style="41" customWidth="1"/>
    <col min="10247" max="10247" width="0.140625" style="41" customWidth="1"/>
    <col min="10248" max="10496" width="9.140625" style="41"/>
    <col min="10497" max="10497" width="4.140625" style="41" customWidth="1"/>
    <col min="10498" max="10498" width="53" style="41" customWidth="1"/>
    <col min="10499" max="10499" width="6" style="41" customWidth="1"/>
    <col min="10500" max="10500" width="8" style="41" customWidth="1"/>
    <col min="10501" max="10501" width="10.7109375" style="41" bestFit="1" customWidth="1"/>
    <col min="10502" max="10502" width="12.5703125" style="41" customWidth="1"/>
    <col min="10503" max="10503" width="0.140625" style="41" customWidth="1"/>
    <col min="10504" max="10752" width="9.140625" style="41"/>
    <col min="10753" max="10753" width="4.140625" style="41" customWidth="1"/>
    <col min="10754" max="10754" width="53" style="41" customWidth="1"/>
    <col min="10755" max="10755" width="6" style="41" customWidth="1"/>
    <col min="10756" max="10756" width="8" style="41" customWidth="1"/>
    <col min="10757" max="10757" width="10.7109375" style="41" bestFit="1" customWidth="1"/>
    <col min="10758" max="10758" width="12.5703125" style="41" customWidth="1"/>
    <col min="10759" max="10759" width="0.140625" style="41" customWidth="1"/>
    <col min="10760" max="11008" width="9.140625" style="41"/>
    <col min="11009" max="11009" width="4.140625" style="41" customWidth="1"/>
    <col min="11010" max="11010" width="53" style="41" customWidth="1"/>
    <col min="11011" max="11011" width="6" style="41" customWidth="1"/>
    <col min="11012" max="11012" width="8" style="41" customWidth="1"/>
    <col min="11013" max="11013" width="10.7109375" style="41" bestFit="1" customWidth="1"/>
    <col min="11014" max="11014" width="12.5703125" style="41" customWidth="1"/>
    <col min="11015" max="11015" width="0.140625" style="41" customWidth="1"/>
    <col min="11016" max="11264" width="9.140625" style="41"/>
    <col min="11265" max="11265" width="4.140625" style="41" customWidth="1"/>
    <col min="11266" max="11266" width="53" style="41" customWidth="1"/>
    <col min="11267" max="11267" width="6" style="41" customWidth="1"/>
    <col min="11268" max="11268" width="8" style="41" customWidth="1"/>
    <col min="11269" max="11269" width="10.7109375" style="41" bestFit="1" customWidth="1"/>
    <col min="11270" max="11270" width="12.5703125" style="41" customWidth="1"/>
    <col min="11271" max="11271" width="0.140625" style="41" customWidth="1"/>
    <col min="11272" max="11520" width="9.140625" style="41"/>
    <col min="11521" max="11521" width="4.140625" style="41" customWidth="1"/>
    <col min="11522" max="11522" width="53" style="41" customWidth="1"/>
    <col min="11523" max="11523" width="6" style="41" customWidth="1"/>
    <col min="11524" max="11524" width="8" style="41" customWidth="1"/>
    <col min="11525" max="11525" width="10.7109375" style="41" bestFit="1" customWidth="1"/>
    <col min="11526" max="11526" width="12.5703125" style="41" customWidth="1"/>
    <col min="11527" max="11527" width="0.140625" style="41" customWidth="1"/>
    <col min="11528" max="11776" width="9.140625" style="41"/>
    <col min="11777" max="11777" width="4.140625" style="41" customWidth="1"/>
    <col min="11778" max="11778" width="53" style="41" customWidth="1"/>
    <col min="11779" max="11779" width="6" style="41" customWidth="1"/>
    <col min="11780" max="11780" width="8" style="41" customWidth="1"/>
    <col min="11781" max="11781" width="10.7109375" style="41" bestFit="1" customWidth="1"/>
    <col min="11782" max="11782" width="12.5703125" style="41" customWidth="1"/>
    <col min="11783" max="11783" width="0.140625" style="41" customWidth="1"/>
    <col min="11784" max="12032" width="9.140625" style="41"/>
    <col min="12033" max="12033" width="4.140625" style="41" customWidth="1"/>
    <col min="12034" max="12034" width="53" style="41" customWidth="1"/>
    <col min="12035" max="12035" width="6" style="41" customWidth="1"/>
    <col min="12036" max="12036" width="8" style="41" customWidth="1"/>
    <col min="12037" max="12037" width="10.7109375" style="41" bestFit="1" customWidth="1"/>
    <col min="12038" max="12038" width="12.5703125" style="41" customWidth="1"/>
    <col min="12039" max="12039" width="0.140625" style="41" customWidth="1"/>
    <col min="12040" max="12288" width="9.140625" style="41"/>
    <col min="12289" max="12289" width="4.140625" style="41" customWidth="1"/>
    <col min="12290" max="12290" width="53" style="41" customWidth="1"/>
    <col min="12291" max="12291" width="6" style="41" customWidth="1"/>
    <col min="12292" max="12292" width="8" style="41" customWidth="1"/>
    <col min="12293" max="12293" width="10.7109375" style="41" bestFit="1" customWidth="1"/>
    <col min="12294" max="12294" width="12.5703125" style="41" customWidth="1"/>
    <col min="12295" max="12295" width="0.140625" style="41" customWidth="1"/>
    <col min="12296" max="12544" width="9.140625" style="41"/>
    <col min="12545" max="12545" width="4.140625" style="41" customWidth="1"/>
    <col min="12546" max="12546" width="53" style="41" customWidth="1"/>
    <col min="12547" max="12547" width="6" style="41" customWidth="1"/>
    <col min="12548" max="12548" width="8" style="41" customWidth="1"/>
    <col min="12549" max="12549" width="10.7109375" style="41" bestFit="1" customWidth="1"/>
    <col min="12550" max="12550" width="12.5703125" style="41" customWidth="1"/>
    <col min="12551" max="12551" width="0.140625" style="41" customWidth="1"/>
    <col min="12552" max="12800" width="9.140625" style="41"/>
    <col min="12801" max="12801" width="4.140625" style="41" customWidth="1"/>
    <col min="12802" max="12802" width="53" style="41" customWidth="1"/>
    <col min="12803" max="12803" width="6" style="41" customWidth="1"/>
    <col min="12804" max="12804" width="8" style="41" customWidth="1"/>
    <col min="12805" max="12805" width="10.7109375" style="41" bestFit="1" customWidth="1"/>
    <col min="12806" max="12806" width="12.5703125" style="41" customWidth="1"/>
    <col min="12807" max="12807" width="0.140625" style="41" customWidth="1"/>
    <col min="12808" max="13056" width="9.140625" style="41"/>
    <col min="13057" max="13057" width="4.140625" style="41" customWidth="1"/>
    <col min="13058" max="13058" width="53" style="41" customWidth="1"/>
    <col min="13059" max="13059" width="6" style="41" customWidth="1"/>
    <col min="13060" max="13060" width="8" style="41" customWidth="1"/>
    <col min="13061" max="13061" width="10.7109375" style="41" bestFit="1" customWidth="1"/>
    <col min="13062" max="13062" width="12.5703125" style="41" customWidth="1"/>
    <col min="13063" max="13063" width="0.140625" style="41" customWidth="1"/>
    <col min="13064" max="13312" width="9.140625" style="41"/>
    <col min="13313" max="13313" width="4.140625" style="41" customWidth="1"/>
    <col min="13314" max="13314" width="53" style="41" customWidth="1"/>
    <col min="13315" max="13315" width="6" style="41" customWidth="1"/>
    <col min="13316" max="13316" width="8" style="41" customWidth="1"/>
    <col min="13317" max="13317" width="10.7109375" style="41" bestFit="1" customWidth="1"/>
    <col min="13318" max="13318" width="12.5703125" style="41" customWidth="1"/>
    <col min="13319" max="13319" width="0.140625" style="41" customWidth="1"/>
    <col min="13320" max="13568" width="9.140625" style="41"/>
    <col min="13569" max="13569" width="4.140625" style="41" customWidth="1"/>
    <col min="13570" max="13570" width="53" style="41" customWidth="1"/>
    <col min="13571" max="13571" width="6" style="41" customWidth="1"/>
    <col min="13572" max="13572" width="8" style="41" customWidth="1"/>
    <col min="13573" max="13573" width="10.7109375" style="41" bestFit="1" customWidth="1"/>
    <col min="13574" max="13574" width="12.5703125" style="41" customWidth="1"/>
    <col min="13575" max="13575" width="0.140625" style="41" customWidth="1"/>
    <col min="13576" max="13824" width="9.140625" style="41"/>
    <col min="13825" max="13825" width="4.140625" style="41" customWidth="1"/>
    <col min="13826" max="13826" width="53" style="41" customWidth="1"/>
    <col min="13827" max="13827" width="6" style="41" customWidth="1"/>
    <col min="13828" max="13828" width="8" style="41" customWidth="1"/>
    <col min="13829" max="13829" width="10.7109375" style="41" bestFit="1" customWidth="1"/>
    <col min="13830" max="13830" width="12.5703125" style="41" customWidth="1"/>
    <col min="13831" max="13831" width="0.140625" style="41" customWidth="1"/>
    <col min="13832" max="14080" width="9.140625" style="41"/>
    <col min="14081" max="14081" width="4.140625" style="41" customWidth="1"/>
    <col min="14082" max="14082" width="53" style="41" customWidth="1"/>
    <col min="14083" max="14083" width="6" style="41" customWidth="1"/>
    <col min="14084" max="14084" width="8" style="41" customWidth="1"/>
    <col min="14085" max="14085" width="10.7109375" style="41" bestFit="1" customWidth="1"/>
    <col min="14086" max="14086" width="12.5703125" style="41" customWidth="1"/>
    <col min="14087" max="14087" width="0.140625" style="41" customWidth="1"/>
    <col min="14088" max="14336" width="9.140625" style="41"/>
    <col min="14337" max="14337" width="4.140625" style="41" customWidth="1"/>
    <col min="14338" max="14338" width="53" style="41" customWidth="1"/>
    <col min="14339" max="14339" width="6" style="41" customWidth="1"/>
    <col min="14340" max="14340" width="8" style="41" customWidth="1"/>
    <col min="14341" max="14341" width="10.7109375" style="41" bestFit="1" customWidth="1"/>
    <col min="14342" max="14342" width="12.5703125" style="41" customWidth="1"/>
    <col min="14343" max="14343" width="0.140625" style="41" customWidth="1"/>
    <col min="14344" max="14592" width="9.140625" style="41"/>
    <col min="14593" max="14593" width="4.140625" style="41" customWidth="1"/>
    <col min="14594" max="14594" width="53" style="41" customWidth="1"/>
    <col min="14595" max="14595" width="6" style="41" customWidth="1"/>
    <col min="14596" max="14596" width="8" style="41" customWidth="1"/>
    <col min="14597" max="14597" width="10.7109375" style="41" bestFit="1" customWidth="1"/>
    <col min="14598" max="14598" width="12.5703125" style="41" customWidth="1"/>
    <col min="14599" max="14599" width="0.140625" style="41" customWidth="1"/>
    <col min="14600" max="14848" width="9.140625" style="41"/>
    <col min="14849" max="14849" width="4.140625" style="41" customWidth="1"/>
    <col min="14850" max="14850" width="53" style="41" customWidth="1"/>
    <col min="14851" max="14851" width="6" style="41" customWidth="1"/>
    <col min="14852" max="14852" width="8" style="41" customWidth="1"/>
    <col min="14853" max="14853" width="10.7109375" style="41" bestFit="1" customWidth="1"/>
    <col min="14854" max="14854" width="12.5703125" style="41" customWidth="1"/>
    <col min="14855" max="14855" width="0.140625" style="41" customWidth="1"/>
    <col min="14856" max="15104" width="9.140625" style="41"/>
    <col min="15105" max="15105" width="4.140625" style="41" customWidth="1"/>
    <col min="15106" max="15106" width="53" style="41" customWidth="1"/>
    <col min="15107" max="15107" width="6" style="41" customWidth="1"/>
    <col min="15108" max="15108" width="8" style="41" customWidth="1"/>
    <col min="15109" max="15109" width="10.7109375" style="41" bestFit="1" customWidth="1"/>
    <col min="15110" max="15110" width="12.5703125" style="41" customWidth="1"/>
    <col min="15111" max="15111" width="0.140625" style="41" customWidth="1"/>
    <col min="15112" max="15360" width="9.140625" style="41"/>
    <col min="15361" max="15361" width="4.140625" style="41" customWidth="1"/>
    <col min="15362" max="15362" width="53" style="41" customWidth="1"/>
    <col min="15363" max="15363" width="6" style="41" customWidth="1"/>
    <col min="15364" max="15364" width="8" style="41" customWidth="1"/>
    <col min="15365" max="15365" width="10.7109375" style="41" bestFit="1" customWidth="1"/>
    <col min="15366" max="15366" width="12.5703125" style="41" customWidth="1"/>
    <col min="15367" max="15367" width="0.140625" style="41" customWidth="1"/>
    <col min="15368" max="15616" width="9.140625" style="41"/>
    <col min="15617" max="15617" width="4.140625" style="41" customWidth="1"/>
    <col min="15618" max="15618" width="53" style="41" customWidth="1"/>
    <col min="15619" max="15619" width="6" style="41" customWidth="1"/>
    <col min="15620" max="15620" width="8" style="41" customWidth="1"/>
    <col min="15621" max="15621" width="10.7109375" style="41" bestFit="1" customWidth="1"/>
    <col min="15622" max="15622" width="12.5703125" style="41" customWidth="1"/>
    <col min="15623" max="15623" width="0.140625" style="41" customWidth="1"/>
    <col min="15624" max="15872" width="9.140625" style="41"/>
    <col min="15873" max="15873" width="4.140625" style="41" customWidth="1"/>
    <col min="15874" max="15874" width="53" style="41" customWidth="1"/>
    <col min="15875" max="15875" width="6" style="41" customWidth="1"/>
    <col min="15876" max="15876" width="8" style="41" customWidth="1"/>
    <col min="15877" max="15877" width="10.7109375" style="41" bestFit="1" customWidth="1"/>
    <col min="15878" max="15878" width="12.5703125" style="41" customWidth="1"/>
    <col min="15879" max="15879" width="0.140625" style="41" customWidth="1"/>
    <col min="15880" max="16128" width="9.140625" style="41"/>
    <col min="16129" max="16129" width="4.140625" style="41" customWidth="1"/>
    <col min="16130" max="16130" width="53" style="41" customWidth="1"/>
    <col min="16131" max="16131" width="6" style="41" customWidth="1"/>
    <col min="16132" max="16132" width="8" style="41" customWidth="1"/>
    <col min="16133" max="16133" width="10.7109375" style="41" bestFit="1" customWidth="1"/>
    <col min="16134" max="16134" width="12.5703125" style="41" customWidth="1"/>
    <col min="16135" max="16135" width="0.140625" style="41" customWidth="1"/>
    <col min="16136" max="16384" width="9.140625" style="41"/>
  </cols>
  <sheetData>
    <row r="1" spans="1:6" s="165" customFormat="1" ht="15" x14ac:dyDescent="0.25">
      <c r="A1" s="263" t="s">
        <v>72</v>
      </c>
      <c r="B1" s="263"/>
      <c r="C1" s="263"/>
      <c r="D1" s="263"/>
      <c r="E1" s="263"/>
      <c r="F1" s="263"/>
    </row>
    <row r="2" spans="1:6" s="165" customFormat="1" ht="15" x14ac:dyDescent="0.25">
      <c r="A2" s="263" t="str">
        <f>Rekapitulacija!A7</f>
        <v>D ELEKTROTEHNIČKI RADOVI</v>
      </c>
      <c r="B2" s="263"/>
      <c r="C2" s="263"/>
      <c r="D2" s="263"/>
      <c r="E2" s="263"/>
      <c r="F2" s="263"/>
    </row>
    <row r="3" spans="1:6" s="165" customFormat="1" ht="31.5" customHeight="1" x14ac:dyDescent="0.25">
      <c r="A3" s="3" t="s">
        <v>244</v>
      </c>
      <c r="B3" s="4" t="s">
        <v>245</v>
      </c>
      <c r="C3" s="3" t="s">
        <v>246</v>
      </c>
      <c r="D3" s="3" t="s">
        <v>247</v>
      </c>
      <c r="E3" s="5" t="s">
        <v>248</v>
      </c>
      <c r="F3" s="3" t="s">
        <v>249</v>
      </c>
    </row>
    <row r="4" spans="1:6" s="47" customFormat="1" x14ac:dyDescent="0.2">
      <c r="A4" s="162" t="s">
        <v>475</v>
      </c>
      <c r="B4" s="103" t="s">
        <v>476</v>
      </c>
      <c r="C4" s="104"/>
      <c r="D4" s="104"/>
      <c r="E4" s="163"/>
      <c r="F4" s="164">
        <f>SUM(F5:F90)</f>
        <v>0</v>
      </c>
    </row>
    <row r="5" spans="1:6" ht="30" customHeight="1" x14ac:dyDescent="0.2">
      <c r="A5" s="159" t="s">
        <v>42</v>
      </c>
      <c r="B5" s="106" t="s">
        <v>80</v>
      </c>
      <c r="C5" s="107" t="s">
        <v>79</v>
      </c>
      <c r="D5" s="107">
        <v>1</v>
      </c>
      <c r="E5" s="232">
        <v>0</v>
      </c>
      <c r="F5" s="105">
        <f>D5*E5</f>
        <v>0</v>
      </c>
    </row>
    <row r="6" spans="1:6" ht="39" customHeight="1" x14ac:dyDescent="0.2">
      <c r="A6" s="159" t="s">
        <v>43</v>
      </c>
      <c r="B6" s="106" t="s">
        <v>81</v>
      </c>
      <c r="C6" s="107"/>
      <c r="D6" s="108"/>
      <c r="E6" s="233"/>
      <c r="F6" s="105"/>
    </row>
    <row r="7" spans="1:6" ht="38.25" customHeight="1" x14ac:dyDescent="0.2">
      <c r="A7" s="159" t="s">
        <v>496</v>
      </c>
      <c r="B7" s="106" t="s">
        <v>82</v>
      </c>
      <c r="C7" s="107" t="s">
        <v>4</v>
      </c>
      <c r="D7" s="108">
        <v>1</v>
      </c>
      <c r="E7" s="233">
        <v>0</v>
      </c>
      <c r="F7" s="105">
        <f t="shared" ref="F7:F12" si="0">D7*E7</f>
        <v>0</v>
      </c>
    </row>
    <row r="8" spans="1:6" ht="27" customHeight="1" x14ac:dyDescent="0.2">
      <c r="A8" s="159" t="s">
        <v>497</v>
      </c>
      <c r="B8" s="106" t="s">
        <v>83</v>
      </c>
      <c r="C8" s="107" t="s">
        <v>4</v>
      </c>
      <c r="D8" s="108">
        <v>1</v>
      </c>
      <c r="E8" s="234">
        <v>0</v>
      </c>
      <c r="F8" s="105">
        <f t="shared" si="0"/>
        <v>0</v>
      </c>
    </row>
    <row r="9" spans="1:6" ht="16.5" customHeight="1" x14ac:dyDescent="0.2">
      <c r="A9" s="159" t="s">
        <v>498</v>
      </c>
      <c r="B9" s="106" t="s">
        <v>84</v>
      </c>
      <c r="C9" s="107" t="s">
        <v>4</v>
      </c>
      <c r="D9" s="108">
        <v>1</v>
      </c>
      <c r="E9" s="233">
        <v>0</v>
      </c>
      <c r="F9" s="105">
        <f t="shared" si="0"/>
        <v>0</v>
      </c>
    </row>
    <row r="10" spans="1:6" ht="16.5" customHeight="1" x14ac:dyDescent="0.2">
      <c r="A10" s="159" t="s">
        <v>499</v>
      </c>
      <c r="B10" s="106" t="s">
        <v>85</v>
      </c>
      <c r="C10" s="107" t="s">
        <v>4</v>
      </c>
      <c r="D10" s="108">
        <v>1</v>
      </c>
      <c r="E10" s="233">
        <v>0</v>
      </c>
      <c r="F10" s="105">
        <f t="shared" si="0"/>
        <v>0</v>
      </c>
    </row>
    <row r="11" spans="1:6" ht="39.75" customHeight="1" x14ac:dyDescent="0.2">
      <c r="A11" s="159" t="s">
        <v>500</v>
      </c>
      <c r="B11" s="106" t="s">
        <v>86</v>
      </c>
      <c r="C11" s="107" t="s">
        <v>79</v>
      </c>
      <c r="D11" s="108">
        <v>1</v>
      </c>
      <c r="E11" s="233">
        <v>0</v>
      </c>
      <c r="F11" s="105">
        <f t="shared" si="0"/>
        <v>0</v>
      </c>
    </row>
    <row r="12" spans="1:6" ht="17.100000000000001" customHeight="1" x14ac:dyDescent="0.2">
      <c r="A12" s="159" t="s">
        <v>501</v>
      </c>
      <c r="B12" s="106" t="s">
        <v>87</v>
      </c>
      <c r="C12" s="107" t="s">
        <v>4</v>
      </c>
      <c r="D12" s="108">
        <v>1</v>
      </c>
      <c r="E12" s="233">
        <v>0</v>
      </c>
      <c r="F12" s="105">
        <f t="shared" si="0"/>
        <v>0</v>
      </c>
    </row>
    <row r="13" spans="1:6" ht="13.15" customHeight="1" x14ac:dyDescent="0.2">
      <c r="A13" s="159"/>
      <c r="B13" s="106" t="s">
        <v>88</v>
      </c>
      <c r="C13" s="107"/>
      <c r="D13" s="108"/>
      <c r="E13" s="233"/>
      <c r="F13" s="105"/>
    </row>
    <row r="14" spans="1:6" x14ac:dyDescent="0.2">
      <c r="A14" s="159" t="s">
        <v>502</v>
      </c>
      <c r="B14" s="106" t="s">
        <v>89</v>
      </c>
      <c r="C14" s="107" t="s">
        <v>4</v>
      </c>
      <c r="D14" s="108">
        <v>1</v>
      </c>
      <c r="E14" s="233">
        <v>0</v>
      </c>
      <c r="F14" s="105">
        <f t="shared" ref="F14:F35" si="1">D14*E14</f>
        <v>0</v>
      </c>
    </row>
    <row r="15" spans="1:6" ht="25.5" x14ac:dyDescent="0.2">
      <c r="A15" s="159" t="s">
        <v>503</v>
      </c>
      <c r="B15" s="109" t="s">
        <v>90</v>
      </c>
      <c r="C15" s="107" t="s">
        <v>79</v>
      </c>
      <c r="D15" s="108">
        <v>1</v>
      </c>
      <c r="E15" s="233">
        <v>0</v>
      </c>
      <c r="F15" s="105">
        <f t="shared" si="1"/>
        <v>0</v>
      </c>
    </row>
    <row r="16" spans="1:6" x14ac:dyDescent="0.2">
      <c r="A16" s="159" t="s">
        <v>504</v>
      </c>
      <c r="B16" s="109" t="s">
        <v>91</v>
      </c>
      <c r="C16" s="107" t="s">
        <v>4</v>
      </c>
      <c r="D16" s="108">
        <v>2</v>
      </c>
      <c r="E16" s="233">
        <v>0</v>
      </c>
      <c r="F16" s="105">
        <f t="shared" si="1"/>
        <v>0</v>
      </c>
    </row>
    <row r="17" spans="1:6" x14ac:dyDescent="0.2">
      <c r="A17" s="159" t="s">
        <v>505</v>
      </c>
      <c r="B17" s="109" t="s">
        <v>92</v>
      </c>
      <c r="C17" s="107" t="s">
        <v>4</v>
      </c>
      <c r="D17" s="108">
        <v>6</v>
      </c>
      <c r="E17" s="233">
        <v>0</v>
      </c>
      <c r="F17" s="105">
        <f t="shared" si="1"/>
        <v>0</v>
      </c>
    </row>
    <row r="18" spans="1:6" ht="12.95" customHeight="1" x14ac:dyDescent="0.2">
      <c r="A18" s="159" t="s">
        <v>506</v>
      </c>
      <c r="B18" s="110" t="s">
        <v>93</v>
      </c>
      <c r="C18" s="107" t="s">
        <v>4</v>
      </c>
      <c r="D18" s="108">
        <v>1</v>
      </c>
      <c r="E18" s="233">
        <v>0</v>
      </c>
      <c r="F18" s="105">
        <f t="shared" si="1"/>
        <v>0</v>
      </c>
    </row>
    <row r="19" spans="1:6" ht="12.95" customHeight="1" x14ac:dyDescent="0.2">
      <c r="A19" s="159" t="s">
        <v>507</v>
      </c>
      <c r="B19" s="110" t="s">
        <v>94</v>
      </c>
      <c r="C19" s="107" t="s">
        <v>4</v>
      </c>
      <c r="D19" s="108">
        <v>1</v>
      </c>
      <c r="E19" s="233">
        <v>0</v>
      </c>
      <c r="F19" s="105">
        <f>D19*E19</f>
        <v>0</v>
      </c>
    </row>
    <row r="20" spans="1:6" ht="16.5" customHeight="1" x14ac:dyDescent="0.2">
      <c r="A20" s="159" t="s">
        <v>508</v>
      </c>
      <c r="B20" s="110" t="s">
        <v>95</v>
      </c>
      <c r="C20" s="107" t="s">
        <v>4</v>
      </c>
      <c r="D20" s="108">
        <v>7</v>
      </c>
      <c r="E20" s="233">
        <v>0</v>
      </c>
      <c r="F20" s="105">
        <f t="shared" si="1"/>
        <v>0</v>
      </c>
    </row>
    <row r="21" spans="1:6" ht="16.5" customHeight="1" x14ac:dyDescent="0.2">
      <c r="A21" s="159" t="s">
        <v>509</v>
      </c>
      <c r="B21" s="110" t="s">
        <v>96</v>
      </c>
      <c r="C21" s="107" t="s">
        <v>4</v>
      </c>
      <c r="D21" s="108">
        <v>2</v>
      </c>
      <c r="E21" s="233">
        <v>0</v>
      </c>
      <c r="F21" s="105">
        <f t="shared" si="1"/>
        <v>0</v>
      </c>
    </row>
    <row r="22" spans="1:6" ht="16.5" customHeight="1" x14ac:dyDescent="0.2">
      <c r="A22" s="159" t="s">
        <v>510</v>
      </c>
      <c r="B22" s="110" t="s">
        <v>97</v>
      </c>
      <c r="C22" s="107" t="s">
        <v>4</v>
      </c>
      <c r="D22" s="108">
        <v>2</v>
      </c>
      <c r="E22" s="233">
        <v>0</v>
      </c>
      <c r="F22" s="105">
        <f>D22*E22</f>
        <v>0</v>
      </c>
    </row>
    <row r="23" spans="1:6" ht="25.5" x14ac:dyDescent="0.2">
      <c r="A23" s="159" t="s">
        <v>511</v>
      </c>
      <c r="B23" s="111" t="s">
        <v>98</v>
      </c>
      <c r="C23" s="107" t="s">
        <v>79</v>
      </c>
      <c r="D23" s="108">
        <v>14</v>
      </c>
      <c r="E23" s="233">
        <v>0</v>
      </c>
      <c r="F23" s="105">
        <f t="shared" si="1"/>
        <v>0</v>
      </c>
    </row>
    <row r="24" spans="1:6" ht="15" customHeight="1" x14ac:dyDescent="0.2">
      <c r="A24" s="159" t="s">
        <v>512</v>
      </c>
      <c r="B24" s="111" t="s">
        <v>99</v>
      </c>
      <c r="C24" s="107" t="s">
        <v>4</v>
      </c>
      <c r="D24" s="108">
        <v>1</v>
      </c>
      <c r="E24" s="233">
        <v>0</v>
      </c>
      <c r="F24" s="105">
        <f t="shared" si="1"/>
        <v>0</v>
      </c>
    </row>
    <row r="25" spans="1:6" ht="16.5" customHeight="1" x14ac:dyDescent="0.2">
      <c r="A25" s="159" t="s">
        <v>513</v>
      </c>
      <c r="B25" s="111" t="s">
        <v>100</v>
      </c>
      <c r="C25" s="107" t="s">
        <v>4</v>
      </c>
      <c r="D25" s="108">
        <v>1</v>
      </c>
      <c r="E25" s="233">
        <v>0</v>
      </c>
      <c r="F25" s="105">
        <f t="shared" si="1"/>
        <v>0</v>
      </c>
    </row>
    <row r="26" spans="1:6" ht="15.6" customHeight="1" x14ac:dyDescent="0.2">
      <c r="A26" s="159" t="s">
        <v>514</v>
      </c>
      <c r="B26" s="111" t="s">
        <v>101</v>
      </c>
      <c r="C26" s="107" t="s">
        <v>4</v>
      </c>
      <c r="D26" s="108">
        <v>1</v>
      </c>
      <c r="E26" s="233">
        <v>0</v>
      </c>
      <c r="F26" s="105">
        <f t="shared" si="1"/>
        <v>0</v>
      </c>
    </row>
    <row r="27" spans="1:6" ht="15" x14ac:dyDescent="0.2">
      <c r="A27" s="159" t="s">
        <v>515</v>
      </c>
      <c r="B27" s="111" t="s">
        <v>285</v>
      </c>
      <c r="C27" s="107" t="s">
        <v>4</v>
      </c>
      <c r="D27" s="108">
        <v>1</v>
      </c>
      <c r="E27" s="233">
        <v>0</v>
      </c>
      <c r="F27" s="105">
        <f t="shared" si="1"/>
        <v>0</v>
      </c>
    </row>
    <row r="28" spans="1:6" x14ac:dyDescent="0.2">
      <c r="A28" s="159" t="s">
        <v>516</v>
      </c>
      <c r="B28" s="111" t="s">
        <v>102</v>
      </c>
      <c r="C28" s="107" t="s">
        <v>4</v>
      </c>
      <c r="D28" s="108">
        <v>1</v>
      </c>
      <c r="E28" s="233">
        <v>0</v>
      </c>
      <c r="F28" s="105">
        <f t="shared" si="1"/>
        <v>0</v>
      </c>
    </row>
    <row r="29" spans="1:6" ht="15" x14ac:dyDescent="0.2">
      <c r="A29" s="159" t="s">
        <v>517</v>
      </c>
      <c r="B29" s="111" t="s">
        <v>286</v>
      </c>
      <c r="C29" s="107" t="s">
        <v>4</v>
      </c>
      <c r="D29" s="108">
        <v>1</v>
      </c>
      <c r="E29" s="233">
        <v>0</v>
      </c>
      <c r="F29" s="105">
        <f t="shared" si="1"/>
        <v>0</v>
      </c>
    </row>
    <row r="30" spans="1:6" ht="15" x14ac:dyDescent="0.2">
      <c r="A30" s="159" t="s">
        <v>518</v>
      </c>
      <c r="B30" s="111" t="s">
        <v>287</v>
      </c>
      <c r="C30" s="107" t="s">
        <v>4</v>
      </c>
      <c r="D30" s="108">
        <v>1</v>
      </c>
      <c r="E30" s="233">
        <v>0</v>
      </c>
      <c r="F30" s="105">
        <f t="shared" si="1"/>
        <v>0</v>
      </c>
    </row>
    <row r="31" spans="1:6" x14ac:dyDescent="0.2">
      <c r="A31" s="159" t="s">
        <v>519</v>
      </c>
      <c r="B31" s="111" t="s">
        <v>103</v>
      </c>
      <c r="C31" s="107" t="s">
        <v>4</v>
      </c>
      <c r="D31" s="108">
        <v>1</v>
      </c>
      <c r="E31" s="233">
        <v>0</v>
      </c>
      <c r="F31" s="105">
        <f t="shared" si="1"/>
        <v>0</v>
      </c>
    </row>
    <row r="32" spans="1:6" x14ac:dyDescent="0.2">
      <c r="A32" s="159" t="s">
        <v>520</v>
      </c>
      <c r="B32" s="111" t="s">
        <v>104</v>
      </c>
      <c r="C32" s="107" t="s">
        <v>4</v>
      </c>
      <c r="D32" s="108">
        <v>1</v>
      </c>
      <c r="E32" s="233">
        <v>0</v>
      </c>
      <c r="F32" s="105">
        <f t="shared" si="1"/>
        <v>0</v>
      </c>
    </row>
    <row r="33" spans="1:6" ht="27.4" customHeight="1" x14ac:dyDescent="0.2">
      <c r="A33" s="159" t="s">
        <v>521</v>
      </c>
      <c r="B33" s="111" t="s">
        <v>105</v>
      </c>
      <c r="C33" s="107" t="s">
        <v>79</v>
      </c>
      <c r="D33" s="108">
        <v>3</v>
      </c>
      <c r="E33" s="233">
        <v>0</v>
      </c>
      <c r="F33" s="105">
        <f t="shared" si="1"/>
        <v>0</v>
      </c>
    </row>
    <row r="34" spans="1:6" ht="26.25" customHeight="1" x14ac:dyDescent="0.2">
      <c r="A34" s="159" t="s">
        <v>522</v>
      </c>
      <c r="B34" s="111" t="s">
        <v>106</v>
      </c>
      <c r="C34" s="107" t="s">
        <v>4</v>
      </c>
      <c r="D34" s="108">
        <v>1</v>
      </c>
      <c r="E34" s="233">
        <v>0</v>
      </c>
      <c r="F34" s="105">
        <f t="shared" si="1"/>
        <v>0</v>
      </c>
    </row>
    <row r="35" spans="1:6" ht="16.899999999999999" customHeight="1" x14ac:dyDescent="0.2">
      <c r="A35" s="159" t="s">
        <v>523</v>
      </c>
      <c r="B35" s="111" t="s">
        <v>107</v>
      </c>
      <c r="C35" s="107" t="s">
        <v>4</v>
      </c>
      <c r="D35" s="108">
        <v>1</v>
      </c>
      <c r="E35" s="233">
        <v>0</v>
      </c>
      <c r="F35" s="105">
        <f t="shared" si="1"/>
        <v>0</v>
      </c>
    </row>
    <row r="36" spans="1:6" ht="25.5" x14ac:dyDescent="0.2">
      <c r="A36" s="159"/>
      <c r="B36" s="111" t="s">
        <v>108</v>
      </c>
      <c r="C36" s="104"/>
      <c r="D36" s="104"/>
      <c r="E36" s="233"/>
      <c r="F36" s="105"/>
    </row>
    <row r="37" spans="1:6" ht="25.5" x14ac:dyDescent="0.2">
      <c r="A37" s="159"/>
      <c r="B37" s="111" t="s">
        <v>109</v>
      </c>
      <c r="C37" s="104"/>
      <c r="D37" s="104"/>
      <c r="E37" s="233"/>
      <c r="F37" s="105"/>
    </row>
    <row r="38" spans="1:6" x14ac:dyDescent="0.2">
      <c r="A38" s="159" t="s">
        <v>523</v>
      </c>
      <c r="B38" s="111" t="s">
        <v>110</v>
      </c>
      <c r="C38" s="107" t="s">
        <v>4</v>
      </c>
      <c r="D38" s="108">
        <v>1</v>
      </c>
      <c r="E38" s="233">
        <v>0</v>
      </c>
      <c r="F38" s="105">
        <f t="shared" ref="F38:F52" si="2">D38*E38</f>
        <v>0</v>
      </c>
    </row>
    <row r="39" spans="1:6" x14ac:dyDescent="0.2">
      <c r="A39" s="159" t="s">
        <v>524</v>
      </c>
      <c r="B39" s="111" t="s">
        <v>111</v>
      </c>
      <c r="C39" s="107" t="s">
        <v>4</v>
      </c>
      <c r="D39" s="108">
        <v>1</v>
      </c>
      <c r="E39" s="233">
        <v>0</v>
      </c>
      <c r="F39" s="105">
        <f t="shared" si="2"/>
        <v>0</v>
      </c>
    </row>
    <row r="40" spans="1:6" x14ac:dyDescent="0.2">
      <c r="A40" s="159" t="s">
        <v>525</v>
      </c>
      <c r="B40" s="111" t="s">
        <v>112</v>
      </c>
      <c r="C40" s="107" t="s">
        <v>4</v>
      </c>
      <c r="D40" s="108">
        <v>1</v>
      </c>
      <c r="E40" s="233">
        <v>0</v>
      </c>
      <c r="F40" s="105">
        <f t="shared" si="2"/>
        <v>0</v>
      </c>
    </row>
    <row r="41" spans="1:6" x14ac:dyDescent="0.2">
      <c r="A41" s="159" t="s">
        <v>526</v>
      </c>
      <c r="B41" s="111" t="s">
        <v>113</v>
      </c>
      <c r="C41" s="107" t="s">
        <v>4</v>
      </c>
      <c r="D41" s="108">
        <v>1</v>
      </c>
      <c r="E41" s="233">
        <v>0</v>
      </c>
      <c r="F41" s="105">
        <f t="shared" si="2"/>
        <v>0</v>
      </c>
    </row>
    <row r="42" spans="1:6" x14ac:dyDescent="0.2">
      <c r="A42" s="159" t="s">
        <v>527</v>
      </c>
      <c r="B42" s="111" t="s">
        <v>114</v>
      </c>
      <c r="C42" s="107" t="s">
        <v>4</v>
      </c>
      <c r="D42" s="108">
        <v>1</v>
      </c>
      <c r="E42" s="233">
        <v>0</v>
      </c>
      <c r="F42" s="105">
        <f>D42*E42</f>
        <v>0</v>
      </c>
    </row>
    <row r="43" spans="1:6" x14ac:dyDescent="0.2">
      <c r="A43" s="159" t="s">
        <v>528</v>
      </c>
      <c r="B43" s="111" t="s">
        <v>115</v>
      </c>
      <c r="C43" s="107" t="s">
        <v>4</v>
      </c>
      <c r="D43" s="108">
        <v>1</v>
      </c>
      <c r="E43" s="233">
        <v>0</v>
      </c>
      <c r="F43" s="105">
        <f t="shared" si="2"/>
        <v>0</v>
      </c>
    </row>
    <row r="44" spans="1:6" x14ac:dyDescent="0.2">
      <c r="A44" s="159" t="s">
        <v>529</v>
      </c>
      <c r="B44" s="111" t="s">
        <v>116</v>
      </c>
      <c r="C44" s="107" t="s">
        <v>4</v>
      </c>
      <c r="D44" s="108">
        <v>1</v>
      </c>
      <c r="E44" s="233">
        <v>0</v>
      </c>
      <c r="F44" s="105">
        <f t="shared" si="2"/>
        <v>0</v>
      </c>
    </row>
    <row r="45" spans="1:6" x14ac:dyDescent="0.2">
      <c r="A45" s="159" t="s">
        <v>530</v>
      </c>
      <c r="B45" s="109" t="s">
        <v>117</v>
      </c>
      <c r="C45" s="107" t="s">
        <v>4</v>
      </c>
      <c r="D45" s="108">
        <v>1</v>
      </c>
      <c r="E45" s="233">
        <v>0</v>
      </c>
      <c r="F45" s="105">
        <f t="shared" si="2"/>
        <v>0</v>
      </c>
    </row>
    <row r="46" spans="1:6" x14ac:dyDescent="0.2">
      <c r="A46" s="159" t="s">
        <v>531</v>
      </c>
      <c r="B46" s="111" t="s">
        <v>118</v>
      </c>
      <c r="C46" s="107" t="s">
        <v>4</v>
      </c>
      <c r="D46" s="108">
        <v>1</v>
      </c>
      <c r="E46" s="233">
        <v>0</v>
      </c>
      <c r="F46" s="105">
        <f t="shared" si="2"/>
        <v>0</v>
      </c>
    </row>
    <row r="47" spans="1:6" ht="25.5" x14ac:dyDescent="0.2">
      <c r="A47" s="159" t="s">
        <v>532</v>
      </c>
      <c r="B47" s="111" t="s">
        <v>119</v>
      </c>
      <c r="C47" s="107" t="s">
        <v>4</v>
      </c>
      <c r="D47" s="108">
        <v>1</v>
      </c>
      <c r="E47" s="233">
        <v>0</v>
      </c>
      <c r="F47" s="105">
        <f t="shared" si="2"/>
        <v>0</v>
      </c>
    </row>
    <row r="48" spans="1:6" ht="15" x14ac:dyDescent="0.2">
      <c r="A48" s="159" t="s">
        <v>533</v>
      </c>
      <c r="B48" s="110" t="s">
        <v>276</v>
      </c>
      <c r="C48" s="107" t="s">
        <v>4</v>
      </c>
      <c r="D48" s="108">
        <v>5</v>
      </c>
      <c r="E48" s="233">
        <v>0</v>
      </c>
      <c r="F48" s="105">
        <f t="shared" si="2"/>
        <v>0</v>
      </c>
    </row>
    <row r="49" spans="1:6" ht="15" x14ac:dyDescent="0.2">
      <c r="A49" s="159" t="s">
        <v>534</v>
      </c>
      <c r="B49" s="110" t="s">
        <v>277</v>
      </c>
      <c r="C49" s="107" t="s">
        <v>4</v>
      </c>
      <c r="D49" s="108">
        <v>25</v>
      </c>
      <c r="E49" s="233">
        <v>0</v>
      </c>
      <c r="F49" s="105">
        <f t="shared" si="2"/>
        <v>0</v>
      </c>
    </row>
    <row r="50" spans="1:6" ht="18.75" customHeight="1" x14ac:dyDescent="0.2">
      <c r="A50" s="159" t="s">
        <v>535</v>
      </c>
      <c r="B50" s="110" t="s">
        <v>120</v>
      </c>
      <c r="C50" s="107" t="s">
        <v>4</v>
      </c>
      <c r="D50" s="108">
        <v>3</v>
      </c>
      <c r="E50" s="233">
        <v>0</v>
      </c>
      <c r="F50" s="105">
        <f t="shared" si="2"/>
        <v>0</v>
      </c>
    </row>
    <row r="51" spans="1:6" ht="25.5" x14ac:dyDescent="0.2">
      <c r="A51" s="159" t="s">
        <v>536</v>
      </c>
      <c r="B51" s="111" t="s">
        <v>121</v>
      </c>
      <c r="C51" s="107" t="s">
        <v>79</v>
      </c>
      <c r="D51" s="108">
        <v>1</v>
      </c>
      <c r="E51" s="233">
        <v>0</v>
      </c>
      <c r="F51" s="105">
        <f t="shared" si="2"/>
        <v>0</v>
      </c>
    </row>
    <row r="52" spans="1:6" ht="38.25" x14ac:dyDescent="0.2">
      <c r="A52" s="159" t="s">
        <v>537</v>
      </c>
      <c r="B52" s="110" t="s">
        <v>122</v>
      </c>
      <c r="C52" s="107" t="s">
        <v>79</v>
      </c>
      <c r="D52" s="108">
        <v>1</v>
      </c>
      <c r="E52" s="233">
        <v>0</v>
      </c>
      <c r="F52" s="105">
        <f t="shared" si="2"/>
        <v>0</v>
      </c>
    </row>
    <row r="53" spans="1:6" x14ac:dyDescent="0.2">
      <c r="A53" s="159"/>
      <c r="B53" s="112" t="s">
        <v>123</v>
      </c>
      <c r="C53" s="107"/>
      <c r="D53" s="108"/>
      <c r="E53" s="233"/>
      <c r="F53" s="105"/>
    </row>
    <row r="54" spans="1:6" ht="25.5" x14ac:dyDescent="0.2">
      <c r="A54" s="159" t="s">
        <v>44</v>
      </c>
      <c r="B54" s="109" t="s">
        <v>124</v>
      </c>
      <c r="C54" s="107"/>
      <c r="D54" s="108"/>
      <c r="E54" s="233"/>
      <c r="F54" s="105"/>
    </row>
    <row r="55" spans="1:6" ht="25.5" x14ac:dyDescent="0.2">
      <c r="A55" s="159"/>
      <c r="B55" s="109" t="s">
        <v>125</v>
      </c>
      <c r="C55" s="107"/>
      <c r="D55" s="108"/>
      <c r="E55" s="233"/>
      <c r="F55" s="105"/>
    </row>
    <row r="56" spans="1:6" x14ac:dyDescent="0.2">
      <c r="A56" s="159" t="s">
        <v>477</v>
      </c>
      <c r="B56" s="109" t="s">
        <v>126</v>
      </c>
      <c r="C56" s="107"/>
      <c r="D56" s="108"/>
      <c r="E56" s="233"/>
      <c r="F56" s="105"/>
    </row>
    <row r="57" spans="1:6" x14ac:dyDescent="0.2">
      <c r="A57" s="159"/>
      <c r="B57" s="109" t="s">
        <v>127</v>
      </c>
      <c r="C57" s="107" t="s">
        <v>7</v>
      </c>
      <c r="D57" s="108">
        <v>2</v>
      </c>
      <c r="E57" s="233">
        <v>0</v>
      </c>
      <c r="F57" s="105">
        <f>D57*E57</f>
        <v>0</v>
      </c>
    </row>
    <row r="58" spans="1:6" x14ac:dyDescent="0.2">
      <c r="A58" s="159" t="s">
        <v>478</v>
      </c>
      <c r="B58" s="109" t="s">
        <v>128</v>
      </c>
      <c r="C58" s="107"/>
      <c r="D58" s="108"/>
      <c r="E58" s="233"/>
      <c r="F58" s="105"/>
    </row>
    <row r="59" spans="1:6" x14ac:dyDescent="0.2">
      <c r="A59" s="159"/>
      <c r="B59" s="109" t="s">
        <v>129</v>
      </c>
      <c r="C59" s="107" t="s">
        <v>7</v>
      </c>
      <c r="D59" s="108">
        <v>15</v>
      </c>
      <c r="E59" s="233">
        <v>0</v>
      </c>
      <c r="F59" s="105">
        <f>D59*E59</f>
        <v>0</v>
      </c>
    </row>
    <row r="60" spans="1:6" x14ac:dyDescent="0.2">
      <c r="A60" s="159" t="s">
        <v>479</v>
      </c>
      <c r="B60" s="109" t="s">
        <v>130</v>
      </c>
      <c r="C60" s="107"/>
      <c r="D60" s="108"/>
      <c r="E60" s="233"/>
      <c r="F60" s="105"/>
    </row>
    <row r="61" spans="1:6" x14ac:dyDescent="0.2">
      <c r="A61" s="159"/>
      <c r="B61" s="109" t="s">
        <v>131</v>
      </c>
      <c r="C61" s="107" t="s">
        <v>7</v>
      </c>
      <c r="D61" s="108">
        <v>25</v>
      </c>
      <c r="E61" s="233">
        <v>0</v>
      </c>
      <c r="F61" s="105">
        <f>D61*E61</f>
        <v>0</v>
      </c>
    </row>
    <row r="62" spans="1:6" ht="25.5" x14ac:dyDescent="0.2">
      <c r="A62" s="159" t="s">
        <v>45</v>
      </c>
      <c r="B62" s="109" t="s">
        <v>132</v>
      </c>
      <c r="C62" s="107"/>
      <c r="D62" s="108"/>
      <c r="E62" s="233"/>
      <c r="F62" s="105"/>
    </row>
    <row r="63" spans="1:6" ht="25.5" x14ac:dyDescent="0.2">
      <c r="A63" s="159"/>
      <c r="B63" s="109" t="s">
        <v>133</v>
      </c>
      <c r="C63" s="107" t="s">
        <v>4</v>
      </c>
      <c r="D63" s="108">
        <v>2</v>
      </c>
      <c r="E63" s="233">
        <v>0</v>
      </c>
      <c r="F63" s="105">
        <f>D63*E63</f>
        <v>0</v>
      </c>
    </row>
    <row r="64" spans="1:6" x14ac:dyDescent="0.2">
      <c r="A64" s="159"/>
      <c r="B64" s="109" t="s">
        <v>134</v>
      </c>
      <c r="C64" s="107" t="s">
        <v>4</v>
      </c>
      <c r="D64" s="108">
        <v>1</v>
      </c>
      <c r="E64" s="233">
        <v>0</v>
      </c>
      <c r="F64" s="105">
        <f>D64*E64</f>
        <v>0</v>
      </c>
    </row>
    <row r="65" spans="1:6" ht="38.25" x14ac:dyDescent="0.2">
      <c r="A65" s="159"/>
      <c r="B65" s="106" t="s">
        <v>135</v>
      </c>
      <c r="C65" s="107" t="s">
        <v>79</v>
      </c>
      <c r="D65" s="108">
        <v>3</v>
      </c>
      <c r="E65" s="233">
        <v>0</v>
      </c>
      <c r="F65" s="105">
        <f>D65*E65</f>
        <v>0</v>
      </c>
    </row>
    <row r="66" spans="1:6" ht="12.75" customHeight="1" x14ac:dyDescent="0.2">
      <c r="A66" s="159" t="s">
        <v>46</v>
      </c>
      <c r="B66" s="111" t="s">
        <v>136</v>
      </c>
      <c r="C66" s="107"/>
      <c r="D66" s="104"/>
      <c r="E66" s="233"/>
      <c r="F66" s="105"/>
    </row>
    <row r="67" spans="1:6" x14ac:dyDescent="0.2">
      <c r="A67" s="159" t="s">
        <v>47</v>
      </c>
      <c r="B67" s="109" t="s">
        <v>137</v>
      </c>
      <c r="C67" s="107" t="s">
        <v>7</v>
      </c>
      <c r="D67" s="108">
        <v>20</v>
      </c>
      <c r="E67" s="233">
        <v>0</v>
      </c>
      <c r="F67" s="105">
        <f>D67*E67</f>
        <v>0</v>
      </c>
    </row>
    <row r="68" spans="1:6" x14ac:dyDescent="0.2">
      <c r="A68" s="159" t="s">
        <v>50</v>
      </c>
      <c r="B68" s="109" t="s">
        <v>138</v>
      </c>
      <c r="C68" s="107" t="s">
        <v>7</v>
      </c>
      <c r="D68" s="108">
        <v>20</v>
      </c>
      <c r="E68" s="233">
        <v>0</v>
      </c>
      <c r="F68" s="105">
        <f>D68*E68</f>
        <v>0</v>
      </c>
    </row>
    <row r="69" spans="1:6" ht="25.5" customHeight="1" x14ac:dyDescent="0.2">
      <c r="A69" s="159" t="s">
        <v>52</v>
      </c>
      <c r="B69" s="111" t="s">
        <v>139</v>
      </c>
      <c r="C69" s="107"/>
      <c r="D69" s="108"/>
      <c r="E69" s="233"/>
      <c r="F69" s="105"/>
    </row>
    <row r="70" spans="1:6" ht="15" x14ac:dyDescent="0.2">
      <c r="A70" s="159" t="s">
        <v>480</v>
      </c>
      <c r="B70" s="109" t="s">
        <v>278</v>
      </c>
      <c r="C70" s="107" t="s">
        <v>7</v>
      </c>
      <c r="D70" s="108">
        <v>40</v>
      </c>
      <c r="E70" s="233">
        <v>0</v>
      </c>
      <c r="F70" s="105">
        <f t="shared" ref="F70:F75" si="3">D70*E70</f>
        <v>0</v>
      </c>
    </row>
    <row r="71" spans="1:6" ht="13.5" customHeight="1" x14ac:dyDescent="0.2">
      <c r="A71" s="159" t="s">
        <v>481</v>
      </c>
      <c r="B71" s="109" t="s">
        <v>279</v>
      </c>
      <c r="C71" s="107" t="s">
        <v>7</v>
      </c>
      <c r="D71" s="108">
        <v>40</v>
      </c>
      <c r="E71" s="233">
        <v>0</v>
      </c>
      <c r="F71" s="105">
        <f t="shared" si="3"/>
        <v>0</v>
      </c>
    </row>
    <row r="72" spans="1:6" ht="15" x14ac:dyDescent="0.2">
      <c r="A72" s="159" t="s">
        <v>538</v>
      </c>
      <c r="B72" s="109" t="s">
        <v>280</v>
      </c>
      <c r="C72" s="107" t="s">
        <v>7</v>
      </c>
      <c r="D72" s="108">
        <v>40</v>
      </c>
      <c r="E72" s="233">
        <v>0</v>
      </c>
      <c r="F72" s="105">
        <f t="shared" si="3"/>
        <v>0</v>
      </c>
    </row>
    <row r="73" spans="1:6" ht="14.25" customHeight="1" x14ac:dyDescent="0.2">
      <c r="A73" s="159" t="s">
        <v>539</v>
      </c>
      <c r="B73" s="109" t="s">
        <v>281</v>
      </c>
      <c r="C73" s="107" t="s">
        <v>7</v>
      </c>
      <c r="D73" s="108">
        <v>40</v>
      </c>
      <c r="E73" s="233">
        <v>0</v>
      </c>
      <c r="F73" s="105">
        <f t="shared" si="3"/>
        <v>0</v>
      </c>
    </row>
    <row r="74" spans="1:6" ht="12.75" customHeight="1" x14ac:dyDescent="0.2">
      <c r="A74" s="159" t="s">
        <v>540</v>
      </c>
      <c r="B74" s="109" t="s">
        <v>282</v>
      </c>
      <c r="C74" s="107" t="s">
        <v>7</v>
      </c>
      <c r="D74" s="108">
        <v>40</v>
      </c>
      <c r="E74" s="233">
        <v>0</v>
      </c>
      <c r="F74" s="105">
        <f t="shared" si="3"/>
        <v>0</v>
      </c>
    </row>
    <row r="75" spans="1:6" ht="12.75" customHeight="1" x14ac:dyDescent="0.2">
      <c r="A75" s="159" t="s">
        <v>541</v>
      </c>
      <c r="B75" s="109" t="s">
        <v>283</v>
      </c>
      <c r="C75" s="107" t="s">
        <v>7</v>
      </c>
      <c r="D75" s="108">
        <v>40</v>
      </c>
      <c r="E75" s="233">
        <v>0</v>
      </c>
      <c r="F75" s="105">
        <f t="shared" si="3"/>
        <v>0</v>
      </c>
    </row>
    <row r="76" spans="1:6" ht="27" customHeight="1" x14ac:dyDescent="0.2">
      <c r="A76" s="159" t="s">
        <v>53</v>
      </c>
      <c r="B76" s="111" t="s">
        <v>140</v>
      </c>
      <c r="C76" s="107" t="s">
        <v>4</v>
      </c>
      <c r="D76" s="108">
        <v>2</v>
      </c>
      <c r="E76" s="233">
        <v>0</v>
      </c>
      <c r="F76" s="105">
        <f>D76*E76</f>
        <v>0</v>
      </c>
    </row>
    <row r="77" spans="1:6" ht="14.25" customHeight="1" x14ac:dyDescent="0.2">
      <c r="A77" s="159" t="s">
        <v>54</v>
      </c>
      <c r="B77" s="111" t="s">
        <v>141</v>
      </c>
      <c r="C77" s="107"/>
      <c r="D77" s="108"/>
      <c r="E77" s="233"/>
      <c r="F77" s="105"/>
    </row>
    <row r="78" spans="1:6" ht="16.5" customHeight="1" x14ac:dyDescent="0.2">
      <c r="A78" s="159" t="s">
        <v>542</v>
      </c>
      <c r="B78" s="111" t="s">
        <v>284</v>
      </c>
      <c r="C78" s="107" t="s">
        <v>7</v>
      </c>
      <c r="D78" s="108">
        <v>40</v>
      </c>
      <c r="E78" s="233">
        <v>0</v>
      </c>
      <c r="F78" s="105">
        <f t="shared" ref="F78:F90" si="4">D78*E78</f>
        <v>0</v>
      </c>
    </row>
    <row r="79" spans="1:6" ht="29.1" customHeight="1" x14ac:dyDescent="0.2">
      <c r="A79" s="159" t="s">
        <v>543</v>
      </c>
      <c r="B79" s="111" t="s">
        <v>142</v>
      </c>
      <c r="C79" s="107" t="s">
        <v>4</v>
      </c>
      <c r="D79" s="108">
        <v>10</v>
      </c>
      <c r="E79" s="233">
        <v>0</v>
      </c>
      <c r="F79" s="105">
        <f t="shared" si="4"/>
        <v>0</v>
      </c>
    </row>
    <row r="80" spans="1:6" ht="27.75" customHeight="1" x14ac:dyDescent="0.2">
      <c r="A80" s="159" t="s">
        <v>56</v>
      </c>
      <c r="B80" s="111" t="s">
        <v>143</v>
      </c>
      <c r="C80" s="107" t="s">
        <v>7</v>
      </c>
      <c r="D80" s="108">
        <v>40</v>
      </c>
      <c r="E80" s="233">
        <v>0</v>
      </c>
      <c r="F80" s="105">
        <f t="shared" si="4"/>
        <v>0</v>
      </c>
    </row>
    <row r="81" spans="1:6" ht="25.5" x14ac:dyDescent="0.2">
      <c r="A81" s="159" t="s">
        <v>57</v>
      </c>
      <c r="B81" s="111" t="s">
        <v>144</v>
      </c>
      <c r="C81" s="107" t="s">
        <v>4</v>
      </c>
      <c r="D81" s="108">
        <v>4</v>
      </c>
      <c r="E81" s="233">
        <v>0</v>
      </c>
      <c r="F81" s="105">
        <f t="shared" si="4"/>
        <v>0</v>
      </c>
    </row>
    <row r="82" spans="1:6" ht="41.1" customHeight="1" x14ac:dyDescent="0.2">
      <c r="A82" s="159" t="s">
        <v>59</v>
      </c>
      <c r="B82" s="111" t="s">
        <v>145</v>
      </c>
      <c r="C82" s="107" t="s">
        <v>7</v>
      </c>
      <c r="D82" s="108">
        <v>10</v>
      </c>
      <c r="E82" s="233">
        <v>0</v>
      </c>
      <c r="F82" s="105">
        <f t="shared" si="4"/>
        <v>0</v>
      </c>
    </row>
    <row r="83" spans="1:6" ht="26.25" customHeight="1" x14ac:dyDescent="0.2">
      <c r="A83" s="159" t="s">
        <v>482</v>
      </c>
      <c r="B83" s="111" t="s">
        <v>146</v>
      </c>
      <c r="C83" s="107" t="s">
        <v>4</v>
      </c>
      <c r="D83" s="108">
        <v>2</v>
      </c>
      <c r="E83" s="233">
        <v>0</v>
      </c>
      <c r="F83" s="105">
        <f t="shared" si="4"/>
        <v>0</v>
      </c>
    </row>
    <row r="84" spans="1:6" ht="28.9" customHeight="1" x14ac:dyDescent="0.2">
      <c r="A84" s="159" t="s">
        <v>483</v>
      </c>
      <c r="B84" s="111" t="s">
        <v>147</v>
      </c>
      <c r="C84" s="107" t="s">
        <v>79</v>
      </c>
      <c r="D84" s="108">
        <v>1</v>
      </c>
      <c r="E84" s="233">
        <v>0</v>
      </c>
      <c r="F84" s="105">
        <f t="shared" si="4"/>
        <v>0</v>
      </c>
    </row>
    <row r="85" spans="1:6" ht="39" customHeight="1" x14ac:dyDescent="0.2">
      <c r="A85" s="159" t="s">
        <v>484</v>
      </c>
      <c r="B85" s="111" t="s">
        <v>148</v>
      </c>
      <c r="C85" s="107" t="s">
        <v>79</v>
      </c>
      <c r="D85" s="108">
        <v>1</v>
      </c>
      <c r="E85" s="233">
        <v>0</v>
      </c>
      <c r="F85" s="105">
        <f t="shared" si="4"/>
        <v>0</v>
      </c>
    </row>
    <row r="86" spans="1:6" ht="28.5" customHeight="1" x14ac:dyDescent="0.2">
      <c r="A86" s="159" t="s">
        <v>485</v>
      </c>
      <c r="B86" s="111" t="s">
        <v>149</v>
      </c>
      <c r="C86" s="107" t="s">
        <v>79</v>
      </c>
      <c r="D86" s="108">
        <v>1</v>
      </c>
      <c r="E86" s="233">
        <v>0</v>
      </c>
      <c r="F86" s="105">
        <f t="shared" si="4"/>
        <v>0</v>
      </c>
    </row>
    <row r="87" spans="1:6" ht="30" customHeight="1" x14ac:dyDescent="0.2">
      <c r="A87" s="159" t="s">
        <v>486</v>
      </c>
      <c r="B87" s="111" t="s">
        <v>150</v>
      </c>
      <c r="C87" s="107" t="s">
        <v>79</v>
      </c>
      <c r="D87" s="108">
        <v>1</v>
      </c>
      <c r="E87" s="233">
        <v>0</v>
      </c>
      <c r="F87" s="105">
        <f t="shared" si="4"/>
        <v>0</v>
      </c>
    </row>
    <row r="88" spans="1:6" ht="28.5" customHeight="1" x14ac:dyDescent="0.2">
      <c r="A88" s="159" t="s">
        <v>487</v>
      </c>
      <c r="B88" s="111" t="s">
        <v>151</v>
      </c>
      <c r="C88" s="107" t="s">
        <v>79</v>
      </c>
      <c r="D88" s="108">
        <v>1</v>
      </c>
      <c r="E88" s="233">
        <v>0</v>
      </c>
      <c r="F88" s="105">
        <f t="shared" si="4"/>
        <v>0</v>
      </c>
    </row>
    <row r="89" spans="1:6" ht="23.65" customHeight="1" x14ac:dyDescent="0.2">
      <c r="A89" s="159" t="s">
        <v>488</v>
      </c>
      <c r="B89" s="111" t="s">
        <v>152</v>
      </c>
      <c r="C89" s="107" t="s">
        <v>79</v>
      </c>
      <c r="D89" s="108">
        <v>1</v>
      </c>
      <c r="E89" s="233">
        <v>0</v>
      </c>
      <c r="F89" s="105">
        <f t="shared" si="4"/>
        <v>0</v>
      </c>
    </row>
    <row r="90" spans="1:6" ht="26.25" customHeight="1" x14ac:dyDescent="0.2">
      <c r="A90" s="159" t="s">
        <v>489</v>
      </c>
      <c r="B90" s="111" t="s">
        <v>153</v>
      </c>
      <c r="C90" s="107" t="s">
        <v>79</v>
      </c>
      <c r="D90" s="108">
        <v>1</v>
      </c>
      <c r="E90" s="233">
        <v>0</v>
      </c>
      <c r="F90" s="105">
        <f t="shared" si="4"/>
        <v>0</v>
      </c>
    </row>
    <row r="91" spans="1:6" ht="13.5" customHeight="1" x14ac:dyDescent="0.2">
      <c r="B91" s="55"/>
      <c r="D91" s="41"/>
    </row>
    <row r="92" spans="1:6" s="6" customFormat="1" ht="15" x14ac:dyDescent="0.25">
      <c r="A92" s="253" t="s">
        <v>6</v>
      </c>
      <c r="B92" s="254"/>
      <c r="C92" s="255"/>
    </row>
    <row r="93" spans="1:6" s="6" customFormat="1" ht="15" x14ac:dyDescent="0.25">
      <c r="A93" s="182" t="str">
        <f>A4</f>
        <v>D.1</v>
      </c>
      <c r="B93" s="182" t="str">
        <f>B4</f>
        <v>EL. INSTALACIJA STANICE ZA PODIZANJE TLAKA (SPT)</v>
      </c>
      <c r="C93" s="185">
        <f>F4</f>
        <v>0</v>
      </c>
    </row>
    <row r="94" spans="1:6" s="6" customFormat="1" ht="15" x14ac:dyDescent="0.25">
      <c r="A94" s="183"/>
      <c r="B94" s="184" t="s">
        <v>0</v>
      </c>
      <c r="C94" s="186">
        <f>C93</f>
        <v>0</v>
      </c>
    </row>
    <row r="95" spans="1:6" ht="16.5" customHeight="1" x14ac:dyDescent="0.2">
      <c r="B95" s="56"/>
      <c r="C95" s="41"/>
      <c r="D95" s="41"/>
      <c r="F95" s="57"/>
    </row>
    <row r="96" spans="1:6" ht="16.5" customHeight="1" x14ac:dyDescent="0.2">
      <c r="B96" s="56"/>
      <c r="C96" s="41"/>
      <c r="D96" s="41"/>
      <c r="F96" s="57"/>
    </row>
    <row r="97" spans="1:6" ht="11.1" customHeight="1" x14ac:dyDescent="0.2">
      <c r="B97" s="55"/>
      <c r="D97" s="41"/>
    </row>
    <row r="98" spans="1:6" x14ac:dyDescent="0.2">
      <c r="B98" s="55"/>
      <c r="D98" s="41"/>
    </row>
    <row r="99" spans="1:6" ht="12.75" customHeight="1" x14ac:dyDescent="0.2">
      <c r="B99" s="54"/>
      <c r="D99" s="41"/>
    </row>
    <row r="100" spans="1:6" x14ac:dyDescent="0.2">
      <c r="A100" s="161"/>
      <c r="B100" s="49"/>
      <c r="C100" s="58"/>
      <c r="E100" s="59"/>
      <c r="F100" s="60"/>
    </row>
    <row r="101" spans="1:6" x14ac:dyDescent="0.2">
      <c r="A101" s="158"/>
      <c r="B101" s="49"/>
      <c r="C101" s="48"/>
      <c r="D101" s="50"/>
      <c r="E101" s="51"/>
      <c r="F101" s="52"/>
    </row>
    <row r="102" spans="1:6" x14ac:dyDescent="0.2">
      <c r="A102" s="158"/>
      <c r="B102" s="49"/>
      <c r="C102" s="48"/>
      <c r="D102" s="50"/>
      <c r="E102" s="51"/>
      <c r="F102" s="52"/>
    </row>
    <row r="103" spans="1:6" x14ac:dyDescent="0.2">
      <c r="A103" s="158"/>
      <c r="B103" s="49"/>
      <c r="C103" s="48"/>
    </row>
    <row r="104" spans="1:6" x14ac:dyDescent="0.2">
      <c r="B104" s="49"/>
      <c r="C104" s="48"/>
      <c r="D104" s="48"/>
    </row>
    <row r="105" spans="1:6" x14ac:dyDescent="0.2">
      <c r="B105" s="49"/>
      <c r="C105" s="48"/>
      <c r="D105" s="48"/>
    </row>
    <row r="106" spans="1:6" x14ac:dyDescent="0.2">
      <c r="B106" s="53"/>
      <c r="D106" s="43"/>
    </row>
    <row r="107" spans="1:6" x14ac:dyDescent="0.2">
      <c r="B107" s="53"/>
      <c r="D107" s="43"/>
    </row>
    <row r="108" spans="1:6" x14ac:dyDescent="0.2">
      <c r="B108" s="53"/>
      <c r="D108" s="43"/>
      <c r="E108" s="46"/>
    </row>
  </sheetData>
  <sheetProtection password="CFE8" sheet="1" objects="1" scenarios="1"/>
  <mergeCells count="3">
    <mergeCell ref="A1:F1"/>
    <mergeCell ref="A2:F2"/>
    <mergeCell ref="A92:C92"/>
  </mergeCells>
  <phoneticPr fontId="5" type="noConversion"/>
  <pageMargins left="0.74803149606299213" right="0.35433070866141736" top="1.07" bottom="0.98425196850393704" header="0.51181102362204722" footer="0.51181102362204722"/>
  <pageSetup paperSize="9" scale="95" orientation="portrait" horizontalDpi="300" verticalDpi="300" r:id="rId1"/>
  <headerFooter alignWithMargins="0">
    <oddHeader>&amp;L&amp;"Arial,Kurziv"&amp;G
&amp;7d.o.o. za inženjering i usluge&amp;10
&amp;C&amp;"Arial,Kurziv"
EGLP br. MX 16/23&amp;R&amp;"Arial,Kurziv"&amp;8tel./fax 031/ 369 140
mob. 098 408 636
micromax.osijek@gmail.com</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4</vt:i4>
      </vt:variant>
    </vt:vector>
  </HeadingPairs>
  <TitlesOfParts>
    <vt:vector size="10" baseType="lpstr">
      <vt:lpstr>Opće napomene</vt:lpstr>
      <vt:lpstr>Rekapitulacija</vt:lpstr>
      <vt:lpstr>A_Opće stavke </vt:lpstr>
      <vt:lpstr>B_Građevinski</vt:lpstr>
      <vt:lpstr>C_Strojarski</vt:lpstr>
      <vt:lpstr>D_ Elektrotehnički</vt:lpstr>
      <vt:lpstr>C_Strojarski!Ispis_naslova</vt:lpstr>
      <vt:lpstr>B_Građevinski!Podrucje_ispisa</vt:lpstr>
      <vt:lpstr>C_Strojarski!Podrucje_ispisa</vt:lpstr>
      <vt:lpstr>'D_ Elektrotehnički'!Podrucje_ispisa</vt:lpstr>
    </vt:vector>
  </TitlesOfParts>
  <Company>Hidroing doo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Marijana Babić</dc:creator>
  <cp:lastModifiedBy>Blaženka Špoljarić</cp:lastModifiedBy>
  <cp:lastPrinted>2026-03-24T09:18:52Z</cp:lastPrinted>
  <dcterms:created xsi:type="dcterms:W3CDTF">2006-04-10T13:08:33Z</dcterms:created>
  <dcterms:modified xsi:type="dcterms:W3CDTF">2026-07-10T12:43:15Z</dcterms:modified>
</cp:coreProperties>
</file>