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45" windowWidth="27795" windowHeight="12600" activeTab="3"/>
  </bookViews>
  <sheets>
    <sheet name="VIRKOM d.o.o. Virovitica" sheetId="1" r:id="rId1"/>
    <sheet name="Podružnica Orahovica" sheetId="2" r:id="rId2"/>
    <sheet name="Podružnica Pitomača" sheetId="3" r:id="rId3"/>
    <sheet name="Podružnica Slatina" sheetId="4" r:id="rId4"/>
    <sheet name="REKAPITULACIJA" sheetId="5" r:id="rId5"/>
  </sheets>
  <calcPr calcId="145621"/>
</workbook>
</file>

<file path=xl/calcChain.xml><?xml version="1.0" encoding="utf-8"?>
<calcChain xmlns="http://schemas.openxmlformats.org/spreadsheetml/2006/main">
  <c r="E10" i="5" l="1"/>
  <c r="J22" i="3"/>
  <c r="E12" i="5" s="1"/>
  <c r="F12" i="5" s="1"/>
  <c r="G12" i="5" s="1"/>
  <c r="J24" i="4"/>
  <c r="J23" i="4"/>
  <c r="J22" i="4"/>
  <c r="J21" i="4"/>
  <c r="K20" i="4"/>
  <c r="J20" i="4"/>
  <c r="J19" i="4"/>
  <c r="J18" i="4"/>
  <c r="J17" i="4"/>
  <c r="J16" i="4"/>
  <c r="J15" i="4"/>
  <c r="J14" i="4"/>
  <c r="J13" i="4"/>
  <c r="J12" i="4"/>
  <c r="J11" i="4"/>
  <c r="K10" i="4"/>
  <c r="J10" i="4"/>
  <c r="K9" i="4"/>
  <c r="J9" i="4"/>
  <c r="J8" i="4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15" i="3"/>
  <c r="J15" i="3" s="1"/>
  <c r="I14" i="3"/>
  <c r="J14" i="3" s="1"/>
  <c r="I13" i="3"/>
  <c r="J13" i="3" s="1"/>
  <c r="I12" i="3"/>
  <c r="J12" i="3" s="1"/>
  <c r="J11" i="3"/>
  <c r="I11" i="3"/>
  <c r="J10" i="3"/>
  <c r="I10" i="3"/>
  <c r="I9" i="3"/>
  <c r="J9" i="3" s="1"/>
  <c r="J8" i="2"/>
  <c r="J9" i="2"/>
  <c r="J10" i="2"/>
  <c r="K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K24" i="2" s="1"/>
  <c r="E11" i="5" s="1"/>
  <c r="F11" i="5" s="1"/>
  <c r="G11" i="5" s="1"/>
  <c r="J21" i="2"/>
  <c r="K21" i="2" s="1"/>
  <c r="J22" i="2"/>
  <c r="K22" i="2" s="1"/>
  <c r="J23" i="2"/>
  <c r="K23" i="2" s="1"/>
  <c r="K8" i="2"/>
  <c r="K9" i="2"/>
  <c r="J7" i="2"/>
  <c r="K7" i="2" s="1"/>
  <c r="U40" i="1"/>
  <c r="T17" i="1"/>
  <c r="U17" i="1" s="1"/>
  <c r="T18" i="1"/>
  <c r="U18" i="1" s="1"/>
  <c r="T19" i="1"/>
  <c r="U19" i="1" s="1"/>
  <c r="T20" i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15" i="1"/>
  <c r="U16" i="1"/>
  <c r="U20" i="1"/>
  <c r="U39" i="1"/>
  <c r="W15" i="1"/>
  <c r="T14" i="1"/>
  <c r="U14" i="1" s="1"/>
  <c r="K21" i="4" l="1"/>
  <c r="K11" i="4"/>
  <c r="K23" i="4"/>
  <c r="K24" i="4"/>
  <c r="K14" i="4"/>
  <c r="K8" i="4"/>
  <c r="K19" i="4"/>
  <c r="J23" i="3"/>
  <c r="J24" i="3" s="1"/>
  <c r="K25" i="2"/>
  <c r="K26" i="2" s="1"/>
  <c r="U41" i="1"/>
  <c r="G8" i="4"/>
  <c r="G11" i="4"/>
  <c r="G12" i="4"/>
  <c r="K12" i="4" s="1"/>
  <c r="G13" i="4"/>
  <c r="K13" i="4" s="1"/>
  <c r="G14" i="4"/>
  <c r="G15" i="4"/>
  <c r="K15" i="4" s="1"/>
  <c r="G16" i="4"/>
  <c r="K16" i="4" s="1"/>
  <c r="G17" i="4"/>
  <c r="K17" i="4" s="1"/>
  <c r="G18" i="4"/>
  <c r="K18" i="4" s="1"/>
  <c r="G19" i="4"/>
  <c r="G21" i="4"/>
  <c r="G22" i="4"/>
  <c r="K22" i="4" s="1"/>
  <c r="G23" i="4"/>
  <c r="G24" i="4"/>
  <c r="G7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F21" i="3"/>
  <c r="F20" i="3"/>
  <c r="F19" i="3"/>
  <c r="F18" i="3"/>
  <c r="F17" i="3"/>
  <c r="F16" i="3"/>
  <c r="F15" i="3"/>
  <c r="F14" i="3"/>
  <c r="F13" i="3"/>
  <c r="F12" i="3"/>
  <c r="F9" i="3"/>
  <c r="K25" i="4" l="1"/>
  <c r="U42" i="1"/>
  <c r="U43" i="1" s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4" i="1"/>
  <c r="E13" i="5" l="1"/>
  <c r="F13" i="5" s="1"/>
  <c r="G13" i="5" s="1"/>
  <c r="K26" i="4"/>
  <c r="K27" i="4" s="1"/>
  <c r="F10" i="5"/>
  <c r="E14" i="5" l="1"/>
  <c r="G10" i="5"/>
  <c r="G14" i="5" s="1"/>
  <c r="F14" i="5"/>
</calcChain>
</file>

<file path=xl/sharedStrings.xml><?xml version="1.0" encoding="utf-8"?>
<sst xmlns="http://schemas.openxmlformats.org/spreadsheetml/2006/main" count="370" uniqueCount="79">
  <si>
    <t>ANALIZE OTPADNIH VODA U 2026. GODINI - TROŠKOVNIK</t>
  </si>
  <si>
    <t>VIRKOM d.o.o. VIROVITICA</t>
  </si>
  <si>
    <t>Uređaji za pročišćavanje otpadnih voda</t>
  </si>
  <si>
    <t>Poduzeća</t>
  </si>
  <si>
    <t xml:space="preserve">Zbroj </t>
  </si>
  <si>
    <t>Virovitica</t>
  </si>
  <si>
    <t>Suhopolje</t>
  </si>
  <si>
    <t>Lukač</t>
  </si>
  <si>
    <t>Gornje Bazje</t>
  </si>
  <si>
    <t>Virkom</t>
  </si>
  <si>
    <t>TVIN</t>
  </si>
  <si>
    <t>Brana</t>
  </si>
  <si>
    <t>Ulaz</t>
  </si>
  <si>
    <t>Izlaz</t>
  </si>
  <si>
    <t>BAB*</t>
  </si>
  <si>
    <t>Broj uzoraka</t>
  </si>
  <si>
    <t>Vrsta uzorka</t>
  </si>
  <si>
    <t>kompozitni</t>
  </si>
  <si>
    <t>trenutni</t>
  </si>
  <si>
    <t>Trajanje sati</t>
  </si>
  <si>
    <t>-</t>
  </si>
  <si>
    <t>Temperatura</t>
  </si>
  <si>
    <t>Otopljeni kisik</t>
  </si>
  <si>
    <t>Vidljiva otpadna tvar</t>
  </si>
  <si>
    <t>Suspendirana tvar</t>
  </si>
  <si>
    <t>BPK-5</t>
  </si>
  <si>
    <t>KPK</t>
  </si>
  <si>
    <t>Ukupni fosfor</t>
  </si>
  <si>
    <t>Ukupni dušik</t>
  </si>
  <si>
    <t>pH</t>
  </si>
  <si>
    <t>Boja</t>
  </si>
  <si>
    <t>Miris</t>
  </si>
  <si>
    <t>Ortofosfati</t>
  </si>
  <si>
    <t>Amonijak</t>
  </si>
  <si>
    <t>Nitriti</t>
  </si>
  <si>
    <t>Nitrati</t>
  </si>
  <si>
    <t>TOC</t>
  </si>
  <si>
    <t>AOX</t>
  </si>
  <si>
    <t>Detergenti anionski</t>
  </si>
  <si>
    <t>Ulja i masti</t>
  </si>
  <si>
    <t>Mangan</t>
  </si>
  <si>
    <t>Željezo</t>
  </si>
  <si>
    <r>
      <t>Suhi ostatak na 105</t>
    </r>
    <r>
      <rPr>
        <sz val="11"/>
        <color indexed="8"/>
        <rFont val="Calibri"/>
        <family val="2"/>
        <charset val="238"/>
      </rPr>
      <t>⁰C</t>
    </r>
  </si>
  <si>
    <t>Taloživa tvar</t>
  </si>
  <si>
    <t>Ukupni ugljikovodici</t>
  </si>
  <si>
    <t>Analiza Prilog I Tablica 1 (NN 26/20)</t>
  </si>
  <si>
    <t>Rabat %</t>
  </si>
  <si>
    <t>SVEUKUPNO VIROVITICA</t>
  </si>
  <si>
    <t>PDV</t>
  </si>
  <si>
    <t>UKUPNO</t>
  </si>
  <si>
    <t>U Virovitici, ___.___.________.god.</t>
  </si>
  <si>
    <t>_______________________________________________</t>
  </si>
  <si>
    <t>(ime, prezime, potpis ovlaštene osobe za zastupanje)</t>
  </si>
  <si>
    <t xml:space="preserve">                                         Ponuditelj </t>
  </si>
  <si>
    <t>PODRUŽNICA ORAHOVICA</t>
  </si>
  <si>
    <t>UPOV ZDENCI</t>
  </si>
  <si>
    <t>Orahovica K.O.A.Starčevića</t>
  </si>
  <si>
    <t>Zbroj uzoraka</t>
  </si>
  <si>
    <t>SVEUKUPNO ORAHOVICA</t>
  </si>
  <si>
    <t>PODDRUŽNICA PITOMAČA</t>
  </si>
  <si>
    <t>UPOV PITOMAČA</t>
  </si>
  <si>
    <t>SVEUKUPNO PITOMAČA</t>
  </si>
  <si>
    <t>PODRUŽNICA SLATINA</t>
  </si>
  <si>
    <t>UPOV SLATINA</t>
  </si>
  <si>
    <t>Slatina, kolektori K1,K2,K3,K4</t>
  </si>
  <si>
    <t>SVEUKUPNO SLATINA</t>
  </si>
  <si>
    <t>REKAPITULACIJA VIRKOM d.o.o.</t>
  </si>
  <si>
    <t>VIROVITICA</t>
  </si>
  <si>
    <t>ORAHOVICA</t>
  </si>
  <si>
    <t>PITOMAČA</t>
  </si>
  <si>
    <t>SLATINA</t>
  </si>
  <si>
    <t>RB</t>
  </si>
  <si>
    <t>NAZIV</t>
  </si>
  <si>
    <t>Ev. broj nabave 6-J/26</t>
  </si>
  <si>
    <t>Jedinična cijena (€)</t>
  </si>
  <si>
    <t>Jedinična cijena s rabatom (€)</t>
  </si>
  <si>
    <t>Ukupna cijena (€)</t>
  </si>
  <si>
    <t>UKUPNO CIJENA (€)</t>
  </si>
  <si>
    <t>SVEUKUPNO SA PDV-om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</si>
</sst>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4" fontId="0" fillId="2" borderId="1" xfId="0" applyNumberFormat="1" applyFill="1" applyBorder="1"/>
    <xf numFmtId="4" fontId="1" fillId="2" borderId="1" xfId="0" applyNumberFormat="1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4" fillId="0" borderId="0" xfId="0" applyFont="1" applyAlignment="1"/>
    <xf numFmtId="0" fontId="0" fillId="0" borderId="0" xfId="0" applyAlignment="1"/>
    <xf numFmtId="0" fontId="4" fillId="2" borderId="1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/>
    <xf numFmtId="0" fontId="0" fillId="2" borderId="3" xfId="0" applyFill="1" applyBorder="1" applyAlignment="1"/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/>
    <xf numFmtId="0" fontId="0" fillId="3" borderId="9" xfId="0" applyFill="1" applyBorder="1" applyAlignment="1"/>
    <xf numFmtId="0" fontId="1" fillId="0" borderId="0" xfId="0" applyFont="1" applyAlignment="1"/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" xfId="0" applyFill="1" applyBorder="1"/>
    <xf numFmtId="0" fontId="0" fillId="6" borderId="3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5" borderId="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4" fontId="0" fillId="5" borderId="1" xfId="0" applyNumberFormat="1" applyFill="1" applyBorder="1"/>
    <xf numFmtId="4" fontId="0" fillId="5" borderId="1" xfId="0" applyNumberFormat="1" applyFill="1" applyBorder="1" applyProtection="1">
      <protection locked="0"/>
    </xf>
    <xf numFmtId="10" fontId="0" fillId="5" borderId="1" xfId="0" applyNumberFormat="1" applyFill="1" applyBorder="1" applyProtection="1">
      <protection locked="0"/>
    </xf>
    <xf numFmtId="0" fontId="0" fillId="6" borderId="8" xfId="0" applyFill="1" applyBorder="1"/>
    <xf numFmtId="0" fontId="1" fillId="6" borderId="8" xfId="0" applyFont="1" applyFill="1" applyBorder="1" applyAlignment="1">
      <alignment horizontal="left" wrapText="1"/>
    </xf>
    <xf numFmtId="0" fontId="1" fillId="6" borderId="1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0" fillId="6" borderId="10" xfId="0" applyFill="1" applyBorder="1" applyAlignment="1">
      <alignment horizontal="left" wrapText="1"/>
    </xf>
    <xf numFmtId="0" fontId="0" fillId="6" borderId="9" xfId="0" applyFill="1" applyBorder="1" applyAlignment="1">
      <alignment horizontal="left" wrapText="1"/>
    </xf>
    <xf numFmtId="0" fontId="1" fillId="6" borderId="8" xfId="0" applyFont="1" applyFill="1" applyBorder="1" applyAlignment="1">
      <alignment horizontal="left"/>
    </xf>
    <xf numFmtId="0" fontId="0" fillId="6" borderId="7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 vertical="center" wrapText="1"/>
    </xf>
    <xf numFmtId="0" fontId="0" fillId="6" borderId="12" xfId="0" applyFont="1" applyFill="1" applyBorder="1" applyAlignment="1">
      <alignment horizontal="center" vertical="center" wrapText="1"/>
    </xf>
    <xf numFmtId="0" fontId="0" fillId="6" borderId="7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6" borderId="4" xfId="0" applyFont="1" applyFill="1" applyBorder="1" applyAlignment="1">
      <alignment horizontal="center" vertical="center" wrapText="1"/>
    </xf>
    <xf numFmtId="0" fontId="0" fillId="6" borderId="6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/>
    </xf>
    <xf numFmtId="0" fontId="0" fillId="6" borderId="1" xfId="0" applyFont="1" applyFill="1" applyBorder="1"/>
    <xf numFmtId="0" fontId="0" fillId="6" borderId="3" xfId="0" applyFont="1" applyFill="1" applyBorder="1" applyAlignment="1">
      <alignment horizontal="center" vertical="center" wrapText="1"/>
    </xf>
    <xf numFmtId="0" fontId="0" fillId="6" borderId="8" xfId="0" applyFont="1" applyFill="1" applyBorder="1"/>
    <xf numFmtId="0" fontId="0" fillId="6" borderId="8" xfId="0" applyFont="1" applyFill="1" applyBorder="1" applyAlignment="1">
      <alignment wrapText="1"/>
    </xf>
    <xf numFmtId="0" fontId="1" fillId="6" borderId="10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horizontal="left" wrapText="1"/>
    </xf>
    <xf numFmtId="4" fontId="0" fillId="6" borderId="1" xfId="0" applyNumberFormat="1" applyFont="1" applyFill="1" applyBorder="1"/>
    <xf numFmtId="4" fontId="1" fillId="6" borderId="1" xfId="0" applyNumberFormat="1" applyFont="1" applyFill="1" applyBorder="1"/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1" fillId="6" borderId="8" xfId="0" applyFont="1" applyFill="1" applyBorder="1" applyAlignment="1"/>
    <xf numFmtId="0" fontId="0" fillId="6" borderId="10" xfId="0" applyFill="1" applyBorder="1" applyAlignment="1"/>
    <xf numFmtId="0" fontId="0" fillId="6" borderId="9" xfId="0" applyFill="1" applyBorder="1" applyAlignment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4" fontId="2" fillId="0" borderId="1" xfId="0" applyNumberFormat="1" applyFont="1" applyBorder="1"/>
    <xf numFmtId="0" fontId="2" fillId="0" borderId="7" xfId="0" applyFont="1" applyBorder="1"/>
    <xf numFmtId="4" fontId="2" fillId="0" borderId="7" xfId="0" applyNumberFormat="1" applyFont="1" applyBorder="1"/>
    <xf numFmtId="0" fontId="0" fillId="0" borderId="13" xfId="0" applyBorder="1" applyAlignment="1"/>
    <xf numFmtId="4" fontId="2" fillId="0" borderId="14" xfId="0" applyNumberFormat="1" applyFont="1" applyBorder="1"/>
    <xf numFmtId="4" fontId="2" fillId="0" borderId="15" xfId="0" applyNumberFormat="1" applyFont="1" applyBorder="1"/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4" fontId="2" fillId="0" borderId="20" xfId="0" applyNumberFormat="1" applyFont="1" applyBorder="1"/>
    <xf numFmtId="0" fontId="2" fillId="0" borderId="21" xfId="0" applyFont="1" applyBorder="1" applyAlignment="1">
      <alignment horizontal="center"/>
    </xf>
    <xf numFmtId="4" fontId="2" fillId="0" borderId="22" xfId="0" applyNumberFormat="1" applyFont="1" applyBorder="1"/>
    <xf numFmtId="0" fontId="2" fillId="0" borderId="13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C7:W49"/>
  <sheetViews>
    <sheetView topLeftCell="A7" workbookViewId="0">
      <selection activeCell="R14" sqref="R14:S40"/>
    </sheetView>
  </sheetViews>
  <sheetFormatPr defaultRowHeight="15" x14ac:dyDescent="0.25"/>
  <cols>
    <col min="3" max="3" width="26" customWidth="1"/>
    <col min="20" max="20" width="11.42578125" customWidth="1"/>
    <col min="21" max="21" width="14.7109375" customWidth="1"/>
  </cols>
  <sheetData>
    <row r="7" spans="3:23" x14ac:dyDescent="0.25">
      <c r="C7" s="6" t="s">
        <v>73</v>
      </c>
    </row>
    <row r="8" spans="3:23" ht="18.75" x14ac:dyDescent="0.3">
      <c r="C8" s="7" t="s">
        <v>0</v>
      </c>
      <c r="D8" s="8"/>
      <c r="E8" s="8"/>
      <c r="F8" s="8"/>
      <c r="G8" s="8"/>
      <c r="H8" s="8"/>
      <c r="I8" s="8"/>
    </row>
    <row r="10" spans="3:23" ht="18.75" x14ac:dyDescent="0.3">
      <c r="C10" s="9" t="s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3:23" x14ac:dyDescent="0.25">
      <c r="C11" s="20"/>
      <c r="D11" s="21" t="s">
        <v>2</v>
      </c>
      <c r="E11" s="21"/>
      <c r="F11" s="21"/>
      <c r="G11" s="21"/>
      <c r="H11" s="21"/>
      <c r="I11" s="21"/>
      <c r="J11" s="21"/>
      <c r="K11" s="21"/>
      <c r="L11" s="21"/>
      <c r="M11" s="21"/>
      <c r="N11" s="22" t="s">
        <v>3</v>
      </c>
      <c r="O11" s="23"/>
      <c r="P11" s="24"/>
      <c r="Q11" s="25" t="s">
        <v>4</v>
      </c>
      <c r="R11" s="33" t="s">
        <v>74</v>
      </c>
      <c r="S11" s="33" t="s">
        <v>46</v>
      </c>
      <c r="T11" s="34" t="s">
        <v>75</v>
      </c>
      <c r="U11" s="10" t="s">
        <v>76</v>
      </c>
    </row>
    <row r="12" spans="3:23" x14ac:dyDescent="0.25">
      <c r="C12" s="20"/>
      <c r="D12" s="26" t="s">
        <v>5</v>
      </c>
      <c r="E12" s="26"/>
      <c r="F12" s="26"/>
      <c r="G12" s="26" t="s">
        <v>6</v>
      </c>
      <c r="H12" s="26"/>
      <c r="I12" s="26"/>
      <c r="J12" s="26" t="s">
        <v>7</v>
      </c>
      <c r="K12" s="26"/>
      <c r="L12" s="26" t="s">
        <v>8</v>
      </c>
      <c r="M12" s="26"/>
      <c r="N12" s="27" t="s">
        <v>9</v>
      </c>
      <c r="O12" s="27" t="s">
        <v>10</v>
      </c>
      <c r="P12" s="27" t="s">
        <v>11</v>
      </c>
      <c r="Q12" s="27"/>
      <c r="R12" s="33"/>
      <c r="S12" s="33"/>
      <c r="T12" s="33"/>
      <c r="U12" s="11"/>
    </row>
    <row r="13" spans="3:23" x14ac:dyDescent="0.25">
      <c r="C13" s="21"/>
      <c r="D13" s="28" t="s">
        <v>12</v>
      </c>
      <c r="E13" s="28" t="s">
        <v>13</v>
      </c>
      <c r="F13" s="28" t="s">
        <v>14</v>
      </c>
      <c r="G13" s="28" t="s">
        <v>12</v>
      </c>
      <c r="H13" s="28" t="s">
        <v>13</v>
      </c>
      <c r="I13" s="28" t="s">
        <v>14</v>
      </c>
      <c r="J13" s="28" t="s">
        <v>12</v>
      </c>
      <c r="K13" s="28" t="s">
        <v>13</v>
      </c>
      <c r="L13" s="28" t="s">
        <v>12</v>
      </c>
      <c r="M13" s="28" t="s">
        <v>13</v>
      </c>
      <c r="N13" s="29"/>
      <c r="O13" s="29"/>
      <c r="P13" s="29"/>
      <c r="Q13" s="29"/>
      <c r="R13" s="35"/>
      <c r="S13" s="35"/>
      <c r="T13" s="35"/>
      <c r="U13" s="12"/>
    </row>
    <row r="14" spans="3:23" x14ac:dyDescent="0.25">
      <c r="C14" s="28" t="s">
        <v>15</v>
      </c>
      <c r="D14" s="28">
        <v>12</v>
      </c>
      <c r="E14" s="28">
        <v>12</v>
      </c>
      <c r="F14" s="28">
        <v>48</v>
      </c>
      <c r="G14" s="28">
        <v>4</v>
      </c>
      <c r="H14" s="28">
        <v>4</v>
      </c>
      <c r="I14" s="28">
        <v>4</v>
      </c>
      <c r="J14" s="28">
        <v>4</v>
      </c>
      <c r="K14" s="28">
        <v>4</v>
      </c>
      <c r="L14" s="28">
        <v>2</v>
      </c>
      <c r="M14" s="28">
        <v>2</v>
      </c>
      <c r="N14" s="28">
        <v>4</v>
      </c>
      <c r="O14" s="28">
        <v>1</v>
      </c>
      <c r="P14" s="28">
        <v>1</v>
      </c>
      <c r="Q14" s="28">
        <f>SUM(D14:P14)</f>
        <v>102</v>
      </c>
      <c r="R14" s="37"/>
      <c r="S14" s="38"/>
      <c r="T14" s="36">
        <f>R14-(R14*S14)</f>
        <v>0</v>
      </c>
      <c r="U14" s="1">
        <f>IF(Q14=0,"",T14*Q14)</f>
        <v>0</v>
      </c>
      <c r="W14">
        <v>100</v>
      </c>
    </row>
    <row r="15" spans="3:23" x14ac:dyDescent="0.25">
      <c r="C15" s="28" t="s">
        <v>16</v>
      </c>
      <c r="D15" s="30" t="s">
        <v>17</v>
      </c>
      <c r="E15" s="31"/>
      <c r="F15" s="28" t="s">
        <v>18</v>
      </c>
      <c r="G15" s="30" t="s">
        <v>17</v>
      </c>
      <c r="H15" s="31"/>
      <c r="I15" s="28" t="s">
        <v>18</v>
      </c>
      <c r="J15" s="30" t="s">
        <v>17</v>
      </c>
      <c r="K15" s="32"/>
      <c r="L15" s="32"/>
      <c r="M15" s="31"/>
      <c r="N15" s="30" t="s">
        <v>18</v>
      </c>
      <c r="O15" s="32"/>
      <c r="P15" s="31"/>
      <c r="Q15" s="28"/>
      <c r="R15" s="37"/>
      <c r="S15" s="38"/>
      <c r="T15" s="36"/>
      <c r="U15" s="1" t="str">
        <f t="shared" ref="U15:U40" si="0">IF(Q15=0,"",T15*Q15)</f>
        <v/>
      </c>
      <c r="W15">
        <f>W14/1.25</f>
        <v>80</v>
      </c>
    </row>
    <row r="16" spans="3:23" x14ac:dyDescent="0.25">
      <c r="C16" s="28" t="s">
        <v>19</v>
      </c>
      <c r="D16" s="28">
        <v>24</v>
      </c>
      <c r="E16" s="28">
        <v>24</v>
      </c>
      <c r="F16" s="28" t="s">
        <v>20</v>
      </c>
      <c r="G16" s="28">
        <v>24</v>
      </c>
      <c r="H16" s="28">
        <v>24</v>
      </c>
      <c r="I16" s="28" t="s">
        <v>20</v>
      </c>
      <c r="J16" s="28">
        <v>24</v>
      </c>
      <c r="K16" s="28">
        <v>24</v>
      </c>
      <c r="L16" s="28">
        <v>8</v>
      </c>
      <c r="M16" s="28">
        <v>8</v>
      </c>
      <c r="N16" s="28" t="s">
        <v>20</v>
      </c>
      <c r="O16" s="28" t="s">
        <v>20</v>
      </c>
      <c r="P16" s="28" t="s">
        <v>20</v>
      </c>
      <c r="Q16" s="28"/>
      <c r="R16" s="37"/>
      <c r="S16" s="38"/>
      <c r="T16" s="36"/>
      <c r="U16" s="1" t="str">
        <f t="shared" si="0"/>
        <v/>
      </c>
    </row>
    <row r="17" spans="3:21" x14ac:dyDescent="0.25">
      <c r="C17" s="28" t="s">
        <v>21</v>
      </c>
      <c r="D17" s="28" t="s">
        <v>20</v>
      </c>
      <c r="E17" s="28" t="s">
        <v>20</v>
      </c>
      <c r="F17" s="28">
        <v>32</v>
      </c>
      <c r="G17" s="28" t="s">
        <v>20</v>
      </c>
      <c r="H17" s="28" t="s">
        <v>20</v>
      </c>
      <c r="I17" s="28">
        <v>4</v>
      </c>
      <c r="J17" s="28" t="s">
        <v>20</v>
      </c>
      <c r="K17" s="28" t="s">
        <v>20</v>
      </c>
      <c r="L17" s="28" t="s">
        <v>20</v>
      </c>
      <c r="M17" s="28" t="s">
        <v>20</v>
      </c>
      <c r="N17" s="28">
        <v>4</v>
      </c>
      <c r="O17" s="28" t="s">
        <v>20</v>
      </c>
      <c r="P17" s="28" t="s">
        <v>20</v>
      </c>
      <c r="Q17" s="28">
        <f>SUM(D17:P17)</f>
        <v>40</v>
      </c>
      <c r="R17" s="37"/>
      <c r="S17" s="38"/>
      <c r="T17" s="36">
        <f t="shared" ref="T15:T40" si="1">R17-(R17*S17)</f>
        <v>0</v>
      </c>
      <c r="U17" s="1">
        <f t="shared" si="0"/>
        <v>0</v>
      </c>
    </row>
    <row r="18" spans="3:21" x14ac:dyDescent="0.25">
      <c r="C18" s="28" t="s">
        <v>22</v>
      </c>
      <c r="D18" s="28" t="s">
        <v>20</v>
      </c>
      <c r="E18" s="28" t="s">
        <v>20</v>
      </c>
      <c r="F18" s="28" t="s">
        <v>20</v>
      </c>
      <c r="G18" s="28" t="s">
        <v>20</v>
      </c>
      <c r="H18" s="28" t="s">
        <v>20</v>
      </c>
      <c r="I18" s="28" t="s">
        <v>20</v>
      </c>
      <c r="J18" s="28" t="s">
        <v>20</v>
      </c>
      <c r="K18" s="28" t="s">
        <v>20</v>
      </c>
      <c r="L18" s="28" t="s">
        <v>20</v>
      </c>
      <c r="M18" s="28" t="s">
        <v>20</v>
      </c>
      <c r="N18" s="28">
        <v>4</v>
      </c>
      <c r="O18" s="28" t="s">
        <v>20</v>
      </c>
      <c r="P18" s="28" t="s">
        <v>20</v>
      </c>
      <c r="Q18" s="28">
        <f>SUM(D18:P18)</f>
        <v>4</v>
      </c>
      <c r="R18" s="37"/>
      <c r="S18" s="38"/>
      <c r="T18" s="36">
        <f t="shared" si="1"/>
        <v>0</v>
      </c>
      <c r="U18" s="1">
        <f t="shared" si="0"/>
        <v>0</v>
      </c>
    </row>
    <row r="19" spans="3:21" x14ac:dyDescent="0.25">
      <c r="C19" s="28" t="s">
        <v>23</v>
      </c>
      <c r="D19" s="28" t="s">
        <v>20</v>
      </c>
      <c r="E19" s="28" t="s">
        <v>20</v>
      </c>
      <c r="F19" s="28" t="s">
        <v>20</v>
      </c>
      <c r="G19" s="28" t="s">
        <v>20</v>
      </c>
      <c r="H19" s="28" t="s">
        <v>20</v>
      </c>
      <c r="I19" s="28" t="s">
        <v>20</v>
      </c>
      <c r="J19" s="28" t="s">
        <v>20</v>
      </c>
      <c r="K19" s="28" t="s">
        <v>20</v>
      </c>
      <c r="L19" s="28" t="s">
        <v>20</v>
      </c>
      <c r="M19" s="28" t="s">
        <v>20</v>
      </c>
      <c r="N19" s="28">
        <v>4</v>
      </c>
      <c r="O19" s="28" t="s">
        <v>20</v>
      </c>
      <c r="P19" s="28" t="s">
        <v>20</v>
      </c>
      <c r="Q19" s="28">
        <f>SUM(D19:P19)</f>
        <v>4</v>
      </c>
      <c r="R19" s="37"/>
      <c r="S19" s="38"/>
      <c r="T19" s="36">
        <f t="shared" si="1"/>
        <v>0</v>
      </c>
      <c r="U19" s="1">
        <f t="shared" si="0"/>
        <v>0</v>
      </c>
    </row>
    <row r="20" spans="3:21" x14ac:dyDescent="0.25">
      <c r="C20" s="28" t="s">
        <v>24</v>
      </c>
      <c r="D20" s="28">
        <v>12</v>
      </c>
      <c r="E20" s="28">
        <v>12</v>
      </c>
      <c r="F20" s="28" t="s">
        <v>20</v>
      </c>
      <c r="G20" s="28">
        <v>4</v>
      </c>
      <c r="H20" s="28">
        <v>4</v>
      </c>
      <c r="I20" s="28" t="s">
        <v>20</v>
      </c>
      <c r="J20" s="28">
        <v>4</v>
      </c>
      <c r="K20" s="28">
        <v>4</v>
      </c>
      <c r="L20" s="28">
        <v>2</v>
      </c>
      <c r="M20" s="28">
        <v>2</v>
      </c>
      <c r="N20" s="28"/>
      <c r="O20" s="28" t="s">
        <v>20</v>
      </c>
      <c r="P20" s="28">
        <v>1</v>
      </c>
      <c r="Q20" s="28">
        <f>SUM(D20:P20)</f>
        <v>45</v>
      </c>
      <c r="R20" s="37"/>
      <c r="S20" s="38"/>
      <c r="T20" s="36">
        <f t="shared" si="1"/>
        <v>0</v>
      </c>
      <c r="U20" s="1">
        <f t="shared" si="0"/>
        <v>0</v>
      </c>
    </row>
    <row r="21" spans="3:21" x14ac:dyDescent="0.25">
      <c r="C21" s="28" t="s">
        <v>25</v>
      </c>
      <c r="D21" s="28">
        <v>12</v>
      </c>
      <c r="E21" s="28">
        <v>12</v>
      </c>
      <c r="F21" s="28" t="s">
        <v>20</v>
      </c>
      <c r="G21" s="28">
        <v>4</v>
      </c>
      <c r="H21" s="28">
        <v>4</v>
      </c>
      <c r="I21" s="28" t="s">
        <v>20</v>
      </c>
      <c r="J21" s="28">
        <v>4</v>
      </c>
      <c r="K21" s="28">
        <v>4</v>
      </c>
      <c r="L21" s="28">
        <v>2</v>
      </c>
      <c r="M21" s="28">
        <v>2</v>
      </c>
      <c r="N21" s="28">
        <v>4</v>
      </c>
      <c r="O21" s="28">
        <v>2</v>
      </c>
      <c r="P21" s="28">
        <v>1</v>
      </c>
      <c r="Q21" s="28">
        <f t="shared" ref="Q21:Q39" si="2">SUM(D21:P21)</f>
        <v>51</v>
      </c>
      <c r="R21" s="37"/>
      <c r="S21" s="38"/>
      <c r="T21" s="36">
        <f t="shared" si="1"/>
        <v>0</v>
      </c>
      <c r="U21" s="1">
        <f t="shared" si="0"/>
        <v>0</v>
      </c>
    </row>
    <row r="22" spans="3:21" x14ac:dyDescent="0.25">
      <c r="C22" s="28" t="s">
        <v>26</v>
      </c>
      <c r="D22" s="28">
        <v>12</v>
      </c>
      <c r="E22" s="28">
        <v>12</v>
      </c>
      <c r="F22" s="28" t="s">
        <v>20</v>
      </c>
      <c r="G22" s="28">
        <v>4</v>
      </c>
      <c r="H22" s="28">
        <v>4</v>
      </c>
      <c r="I22" s="28" t="s">
        <v>20</v>
      </c>
      <c r="J22" s="28">
        <v>4</v>
      </c>
      <c r="K22" s="28">
        <v>4</v>
      </c>
      <c r="L22" s="28">
        <v>2</v>
      </c>
      <c r="M22" s="28">
        <v>2</v>
      </c>
      <c r="N22" s="28">
        <v>4</v>
      </c>
      <c r="O22" s="28">
        <v>2</v>
      </c>
      <c r="P22" s="28">
        <v>1</v>
      </c>
      <c r="Q22" s="28">
        <f t="shared" si="2"/>
        <v>51</v>
      </c>
      <c r="R22" s="37"/>
      <c r="S22" s="38"/>
      <c r="T22" s="36">
        <f t="shared" si="1"/>
        <v>0</v>
      </c>
      <c r="U22" s="1">
        <f t="shared" si="0"/>
        <v>0</v>
      </c>
    </row>
    <row r="23" spans="3:21" x14ac:dyDescent="0.25">
      <c r="C23" s="28" t="s">
        <v>27</v>
      </c>
      <c r="D23" s="28">
        <v>12</v>
      </c>
      <c r="E23" s="28">
        <v>12</v>
      </c>
      <c r="F23" s="28" t="s">
        <v>20</v>
      </c>
      <c r="G23" s="28">
        <v>4</v>
      </c>
      <c r="H23" s="28">
        <v>4</v>
      </c>
      <c r="I23" s="28" t="s">
        <v>20</v>
      </c>
      <c r="J23" s="28" t="s">
        <v>20</v>
      </c>
      <c r="K23" s="28">
        <v>4</v>
      </c>
      <c r="L23" s="28" t="s">
        <v>20</v>
      </c>
      <c r="M23" s="28">
        <v>2</v>
      </c>
      <c r="N23" s="28"/>
      <c r="O23" s="28" t="s">
        <v>20</v>
      </c>
      <c r="P23" s="28" t="s">
        <v>20</v>
      </c>
      <c r="Q23" s="28">
        <f t="shared" si="2"/>
        <v>38</v>
      </c>
      <c r="R23" s="37"/>
      <c r="S23" s="38"/>
      <c r="T23" s="36">
        <f t="shared" si="1"/>
        <v>0</v>
      </c>
      <c r="U23" s="1">
        <f t="shared" si="0"/>
        <v>0</v>
      </c>
    </row>
    <row r="24" spans="3:21" x14ac:dyDescent="0.25">
      <c r="C24" s="28" t="s">
        <v>28</v>
      </c>
      <c r="D24" s="28">
        <v>12</v>
      </c>
      <c r="E24" s="28">
        <v>12</v>
      </c>
      <c r="F24" s="28" t="s">
        <v>20</v>
      </c>
      <c r="G24" s="28">
        <v>4</v>
      </c>
      <c r="H24" s="28">
        <v>4</v>
      </c>
      <c r="I24" s="28" t="s">
        <v>20</v>
      </c>
      <c r="J24" s="28" t="s">
        <v>20</v>
      </c>
      <c r="K24" s="28">
        <v>4</v>
      </c>
      <c r="L24" s="28"/>
      <c r="M24" s="28">
        <v>2</v>
      </c>
      <c r="N24" s="28"/>
      <c r="O24" s="28" t="s">
        <v>20</v>
      </c>
      <c r="P24" s="28" t="s">
        <v>20</v>
      </c>
      <c r="Q24" s="28">
        <f t="shared" si="2"/>
        <v>38</v>
      </c>
      <c r="R24" s="37"/>
      <c r="S24" s="38"/>
      <c r="T24" s="36">
        <f t="shared" si="1"/>
        <v>0</v>
      </c>
      <c r="U24" s="1">
        <f t="shared" si="0"/>
        <v>0</v>
      </c>
    </row>
    <row r="25" spans="3:21" x14ac:dyDescent="0.25">
      <c r="C25" s="28" t="s">
        <v>29</v>
      </c>
      <c r="D25" s="28">
        <v>12</v>
      </c>
      <c r="E25" s="28">
        <v>12</v>
      </c>
      <c r="F25" s="28" t="s">
        <v>20</v>
      </c>
      <c r="G25" s="28" t="s">
        <v>20</v>
      </c>
      <c r="H25" s="28">
        <v>4</v>
      </c>
      <c r="I25" s="28" t="s">
        <v>20</v>
      </c>
      <c r="J25" s="28" t="s">
        <v>20</v>
      </c>
      <c r="K25" s="28" t="s">
        <v>20</v>
      </c>
      <c r="L25" s="28" t="s">
        <v>20</v>
      </c>
      <c r="M25" s="28">
        <v>2</v>
      </c>
      <c r="N25" s="28">
        <v>4</v>
      </c>
      <c r="O25" s="28">
        <v>2</v>
      </c>
      <c r="P25" s="28">
        <v>1</v>
      </c>
      <c r="Q25" s="28">
        <f t="shared" si="2"/>
        <v>37</v>
      </c>
      <c r="R25" s="37"/>
      <c r="S25" s="38"/>
      <c r="T25" s="36">
        <f t="shared" si="1"/>
        <v>0</v>
      </c>
      <c r="U25" s="1">
        <f t="shared" si="0"/>
        <v>0</v>
      </c>
    </row>
    <row r="26" spans="3:21" x14ac:dyDescent="0.25">
      <c r="C26" s="28" t="s">
        <v>30</v>
      </c>
      <c r="D26" s="28">
        <v>12</v>
      </c>
      <c r="E26" s="28">
        <v>12</v>
      </c>
      <c r="F26" s="28" t="s">
        <v>20</v>
      </c>
      <c r="G26" s="28" t="s">
        <v>20</v>
      </c>
      <c r="H26" s="28" t="s">
        <v>20</v>
      </c>
      <c r="I26" s="28" t="s">
        <v>20</v>
      </c>
      <c r="J26" s="28" t="s">
        <v>20</v>
      </c>
      <c r="K26" s="28" t="s">
        <v>20</v>
      </c>
      <c r="L26" s="28" t="s">
        <v>20</v>
      </c>
      <c r="M26" s="28" t="s">
        <v>20</v>
      </c>
      <c r="N26" s="28" t="s">
        <v>20</v>
      </c>
      <c r="O26" s="28" t="s">
        <v>20</v>
      </c>
      <c r="P26" s="28" t="s">
        <v>20</v>
      </c>
      <c r="Q26" s="28">
        <f t="shared" si="2"/>
        <v>24</v>
      </c>
      <c r="R26" s="37"/>
      <c r="S26" s="38"/>
      <c r="T26" s="36">
        <f t="shared" si="1"/>
        <v>0</v>
      </c>
      <c r="U26" s="1">
        <f t="shared" si="0"/>
        <v>0</v>
      </c>
    </row>
    <row r="27" spans="3:21" x14ac:dyDescent="0.25">
      <c r="C27" s="28" t="s">
        <v>31</v>
      </c>
      <c r="D27" s="28">
        <v>12</v>
      </c>
      <c r="E27" s="28">
        <v>12</v>
      </c>
      <c r="F27" s="28" t="s">
        <v>20</v>
      </c>
      <c r="G27" s="28" t="s">
        <v>20</v>
      </c>
      <c r="H27" s="28" t="s">
        <v>20</v>
      </c>
      <c r="I27" s="28" t="s">
        <v>20</v>
      </c>
      <c r="J27" s="28" t="s">
        <v>20</v>
      </c>
      <c r="K27" s="28" t="s">
        <v>20</v>
      </c>
      <c r="L27" s="28" t="s">
        <v>20</v>
      </c>
      <c r="M27" s="28" t="s">
        <v>20</v>
      </c>
      <c r="N27" s="28" t="s">
        <v>20</v>
      </c>
      <c r="O27" s="28" t="s">
        <v>20</v>
      </c>
      <c r="P27" s="28" t="s">
        <v>20</v>
      </c>
      <c r="Q27" s="28">
        <f t="shared" si="2"/>
        <v>24</v>
      </c>
      <c r="R27" s="37"/>
      <c r="S27" s="38"/>
      <c r="T27" s="36">
        <f t="shared" si="1"/>
        <v>0</v>
      </c>
      <c r="U27" s="1">
        <f t="shared" si="0"/>
        <v>0</v>
      </c>
    </row>
    <row r="28" spans="3:21" x14ac:dyDescent="0.25">
      <c r="C28" s="28" t="s">
        <v>32</v>
      </c>
      <c r="D28" s="28" t="s">
        <v>20</v>
      </c>
      <c r="E28" s="28" t="s">
        <v>20</v>
      </c>
      <c r="F28" s="28" t="s">
        <v>20</v>
      </c>
      <c r="G28" s="28" t="s">
        <v>20</v>
      </c>
      <c r="H28" s="28">
        <v>4</v>
      </c>
      <c r="I28" s="28" t="s">
        <v>20</v>
      </c>
      <c r="J28" s="28" t="s">
        <v>20</v>
      </c>
      <c r="K28" s="28" t="s">
        <v>20</v>
      </c>
      <c r="L28" s="28" t="s">
        <v>20</v>
      </c>
      <c r="M28" s="28">
        <v>2</v>
      </c>
      <c r="N28" s="28" t="s">
        <v>20</v>
      </c>
      <c r="O28" s="28" t="s">
        <v>20</v>
      </c>
      <c r="P28" s="28" t="s">
        <v>20</v>
      </c>
      <c r="Q28" s="28">
        <f t="shared" si="2"/>
        <v>6</v>
      </c>
      <c r="R28" s="37"/>
      <c r="S28" s="38"/>
      <c r="T28" s="36">
        <f t="shared" si="1"/>
        <v>0</v>
      </c>
      <c r="U28" s="1">
        <f t="shared" si="0"/>
        <v>0</v>
      </c>
    </row>
    <row r="29" spans="3:21" x14ac:dyDescent="0.25">
      <c r="C29" s="28" t="s">
        <v>33</v>
      </c>
      <c r="D29" s="28" t="s">
        <v>20</v>
      </c>
      <c r="E29" s="28" t="s">
        <v>20</v>
      </c>
      <c r="F29" s="28" t="s">
        <v>20</v>
      </c>
      <c r="G29" s="28" t="s">
        <v>20</v>
      </c>
      <c r="H29" s="28">
        <v>4</v>
      </c>
      <c r="I29" s="28" t="s">
        <v>20</v>
      </c>
      <c r="J29" s="28" t="s">
        <v>20</v>
      </c>
      <c r="K29" s="28" t="s">
        <v>20</v>
      </c>
      <c r="L29" s="28" t="s">
        <v>20</v>
      </c>
      <c r="M29" s="28">
        <v>2</v>
      </c>
      <c r="N29" s="28" t="s">
        <v>20</v>
      </c>
      <c r="O29" s="28" t="s">
        <v>20</v>
      </c>
      <c r="P29" s="28" t="s">
        <v>20</v>
      </c>
      <c r="Q29" s="28">
        <f t="shared" si="2"/>
        <v>6</v>
      </c>
      <c r="R29" s="37"/>
      <c r="S29" s="38"/>
      <c r="T29" s="36">
        <f t="shared" si="1"/>
        <v>0</v>
      </c>
      <c r="U29" s="1">
        <f t="shared" si="0"/>
        <v>0</v>
      </c>
    </row>
    <row r="30" spans="3:21" x14ac:dyDescent="0.25">
      <c r="C30" s="28" t="s">
        <v>34</v>
      </c>
      <c r="D30" s="28" t="s">
        <v>20</v>
      </c>
      <c r="E30" s="28" t="s">
        <v>20</v>
      </c>
      <c r="F30" s="28" t="s">
        <v>20</v>
      </c>
      <c r="G30" s="28" t="s">
        <v>20</v>
      </c>
      <c r="H30" s="28">
        <v>4</v>
      </c>
      <c r="I30" s="28" t="s">
        <v>20</v>
      </c>
      <c r="J30" s="28" t="s">
        <v>20</v>
      </c>
      <c r="K30" s="28" t="s">
        <v>20</v>
      </c>
      <c r="L30" s="28" t="s">
        <v>20</v>
      </c>
      <c r="M30" s="28">
        <v>2</v>
      </c>
      <c r="N30" s="28" t="s">
        <v>20</v>
      </c>
      <c r="O30" s="28" t="s">
        <v>20</v>
      </c>
      <c r="P30" s="28" t="s">
        <v>20</v>
      </c>
      <c r="Q30" s="28">
        <f t="shared" si="2"/>
        <v>6</v>
      </c>
      <c r="R30" s="37"/>
      <c r="S30" s="38"/>
      <c r="T30" s="36">
        <f t="shared" si="1"/>
        <v>0</v>
      </c>
      <c r="U30" s="1">
        <f t="shared" si="0"/>
        <v>0</v>
      </c>
    </row>
    <row r="31" spans="3:21" x14ac:dyDescent="0.25">
      <c r="C31" s="28" t="s">
        <v>35</v>
      </c>
      <c r="D31" s="28" t="s">
        <v>20</v>
      </c>
      <c r="E31" s="28" t="s">
        <v>20</v>
      </c>
      <c r="F31" s="28" t="s">
        <v>20</v>
      </c>
      <c r="G31" s="28" t="s">
        <v>20</v>
      </c>
      <c r="H31" s="28">
        <v>4</v>
      </c>
      <c r="I31" s="28" t="s">
        <v>20</v>
      </c>
      <c r="J31" s="28" t="s">
        <v>20</v>
      </c>
      <c r="K31" s="28" t="s">
        <v>20</v>
      </c>
      <c r="L31" s="28" t="s">
        <v>20</v>
      </c>
      <c r="M31" s="28">
        <v>2</v>
      </c>
      <c r="N31" s="28" t="s">
        <v>20</v>
      </c>
      <c r="O31" s="28" t="s">
        <v>20</v>
      </c>
      <c r="P31" s="28" t="s">
        <v>20</v>
      </c>
      <c r="Q31" s="28">
        <f t="shared" si="2"/>
        <v>6</v>
      </c>
      <c r="R31" s="37"/>
      <c r="S31" s="38"/>
      <c r="T31" s="36">
        <f t="shared" si="1"/>
        <v>0</v>
      </c>
      <c r="U31" s="1">
        <f t="shared" si="0"/>
        <v>0</v>
      </c>
    </row>
    <row r="32" spans="3:21" x14ac:dyDescent="0.25">
      <c r="C32" s="28" t="s">
        <v>36</v>
      </c>
      <c r="D32" s="28" t="s">
        <v>20</v>
      </c>
      <c r="E32" s="28" t="s">
        <v>20</v>
      </c>
      <c r="F32" s="28" t="s">
        <v>20</v>
      </c>
      <c r="G32" s="28" t="s">
        <v>20</v>
      </c>
      <c r="H32" s="28">
        <v>4</v>
      </c>
      <c r="I32" s="28" t="s">
        <v>20</v>
      </c>
      <c r="J32" s="28" t="s">
        <v>20</v>
      </c>
      <c r="K32" s="28" t="s">
        <v>20</v>
      </c>
      <c r="L32" s="28" t="s">
        <v>20</v>
      </c>
      <c r="M32" s="28">
        <v>2</v>
      </c>
      <c r="N32" s="28" t="s">
        <v>20</v>
      </c>
      <c r="O32" s="28" t="s">
        <v>20</v>
      </c>
      <c r="P32" s="28" t="s">
        <v>20</v>
      </c>
      <c r="Q32" s="28">
        <f t="shared" si="2"/>
        <v>6</v>
      </c>
      <c r="R32" s="37"/>
      <c r="S32" s="38"/>
      <c r="T32" s="36">
        <f t="shared" si="1"/>
        <v>0</v>
      </c>
      <c r="U32" s="1">
        <f t="shared" si="0"/>
        <v>0</v>
      </c>
    </row>
    <row r="33" spans="3:21" x14ac:dyDescent="0.25">
      <c r="C33" s="28" t="s">
        <v>37</v>
      </c>
      <c r="D33" s="28" t="s">
        <v>20</v>
      </c>
      <c r="E33" s="28" t="s">
        <v>20</v>
      </c>
      <c r="F33" s="28" t="s">
        <v>20</v>
      </c>
      <c r="G33" s="28" t="s">
        <v>20</v>
      </c>
      <c r="H33" s="28">
        <v>4</v>
      </c>
      <c r="I33" s="28" t="s">
        <v>20</v>
      </c>
      <c r="J33" s="28" t="s">
        <v>20</v>
      </c>
      <c r="K33" s="28" t="s">
        <v>20</v>
      </c>
      <c r="L33" s="28" t="s">
        <v>20</v>
      </c>
      <c r="M33" s="28" t="s">
        <v>20</v>
      </c>
      <c r="N33" s="28" t="s">
        <v>20</v>
      </c>
      <c r="O33" s="28" t="s">
        <v>20</v>
      </c>
      <c r="P33" s="28" t="s">
        <v>20</v>
      </c>
      <c r="Q33" s="28">
        <f t="shared" si="2"/>
        <v>4</v>
      </c>
      <c r="R33" s="37"/>
      <c r="S33" s="38"/>
      <c r="T33" s="36">
        <f t="shared" si="1"/>
        <v>0</v>
      </c>
      <c r="U33" s="1">
        <f t="shared" si="0"/>
        <v>0</v>
      </c>
    </row>
    <row r="34" spans="3:21" x14ac:dyDescent="0.25">
      <c r="C34" s="28" t="s">
        <v>38</v>
      </c>
      <c r="D34" s="28">
        <v>12</v>
      </c>
      <c r="E34" s="28">
        <v>12</v>
      </c>
      <c r="F34" s="28" t="s">
        <v>20</v>
      </c>
      <c r="G34" s="28" t="s">
        <v>20</v>
      </c>
      <c r="H34" s="28">
        <v>4</v>
      </c>
      <c r="I34" s="28" t="s">
        <v>20</v>
      </c>
      <c r="J34" s="28" t="s">
        <v>20</v>
      </c>
      <c r="K34" s="28">
        <v>4</v>
      </c>
      <c r="L34" s="28" t="s">
        <v>20</v>
      </c>
      <c r="M34" s="28" t="s">
        <v>20</v>
      </c>
      <c r="N34" s="28" t="s">
        <v>20</v>
      </c>
      <c r="O34" s="28">
        <v>2</v>
      </c>
      <c r="P34" s="28">
        <v>1</v>
      </c>
      <c r="Q34" s="28">
        <f t="shared" si="2"/>
        <v>35</v>
      </c>
      <c r="R34" s="37"/>
      <c r="S34" s="38"/>
      <c r="T34" s="36">
        <f t="shared" si="1"/>
        <v>0</v>
      </c>
      <c r="U34" s="1">
        <f t="shared" si="0"/>
        <v>0</v>
      </c>
    </row>
    <row r="35" spans="3:21" x14ac:dyDescent="0.25">
      <c r="C35" s="28" t="s">
        <v>39</v>
      </c>
      <c r="D35" s="28">
        <v>12</v>
      </c>
      <c r="E35" s="28">
        <v>12</v>
      </c>
      <c r="F35" s="28" t="s">
        <v>20</v>
      </c>
      <c r="G35" s="28" t="s">
        <v>20</v>
      </c>
      <c r="H35" s="28">
        <v>4</v>
      </c>
      <c r="I35" s="28" t="s">
        <v>20</v>
      </c>
      <c r="J35" s="28" t="s">
        <v>20</v>
      </c>
      <c r="K35" s="28">
        <v>4</v>
      </c>
      <c r="L35" s="28" t="s">
        <v>20</v>
      </c>
      <c r="M35" s="28" t="s">
        <v>20</v>
      </c>
      <c r="N35" s="28" t="s">
        <v>20</v>
      </c>
      <c r="O35" s="28">
        <v>2</v>
      </c>
      <c r="P35" s="28">
        <v>1</v>
      </c>
      <c r="Q35" s="28">
        <f t="shared" si="2"/>
        <v>35</v>
      </c>
      <c r="R35" s="37"/>
      <c r="S35" s="38"/>
      <c r="T35" s="36">
        <f t="shared" si="1"/>
        <v>0</v>
      </c>
      <c r="U35" s="1">
        <f t="shared" si="0"/>
        <v>0</v>
      </c>
    </row>
    <row r="36" spans="3:21" x14ac:dyDescent="0.25">
      <c r="C36" s="28" t="s">
        <v>40</v>
      </c>
      <c r="D36" s="28" t="s">
        <v>20</v>
      </c>
      <c r="E36" s="28" t="s">
        <v>20</v>
      </c>
      <c r="F36" s="28" t="s">
        <v>20</v>
      </c>
      <c r="G36" s="28" t="s">
        <v>20</v>
      </c>
      <c r="H36" s="28" t="s">
        <v>20</v>
      </c>
      <c r="I36" s="28" t="s">
        <v>20</v>
      </c>
      <c r="J36" s="28" t="s">
        <v>20</v>
      </c>
      <c r="K36" s="28" t="s">
        <v>20</v>
      </c>
      <c r="L36" s="28" t="s">
        <v>20</v>
      </c>
      <c r="M36" s="28" t="s">
        <v>20</v>
      </c>
      <c r="N36" s="28">
        <v>4</v>
      </c>
      <c r="O36" s="28">
        <v>2</v>
      </c>
      <c r="P36" s="28" t="s">
        <v>20</v>
      </c>
      <c r="Q36" s="28">
        <f t="shared" si="2"/>
        <v>6</v>
      </c>
      <c r="R36" s="37"/>
      <c r="S36" s="38"/>
      <c r="T36" s="36">
        <f t="shared" si="1"/>
        <v>0</v>
      </c>
      <c r="U36" s="1">
        <f t="shared" si="0"/>
        <v>0</v>
      </c>
    </row>
    <row r="37" spans="3:21" x14ac:dyDescent="0.25">
      <c r="C37" s="28" t="s">
        <v>41</v>
      </c>
      <c r="D37" s="28" t="s">
        <v>20</v>
      </c>
      <c r="E37" s="28" t="s">
        <v>20</v>
      </c>
      <c r="F37" s="28" t="s">
        <v>20</v>
      </c>
      <c r="G37" s="28" t="s">
        <v>20</v>
      </c>
      <c r="H37" s="28" t="s">
        <v>20</v>
      </c>
      <c r="I37" s="28" t="s">
        <v>20</v>
      </c>
      <c r="J37" s="28" t="s">
        <v>20</v>
      </c>
      <c r="K37" s="28" t="s">
        <v>20</v>
      </c>
      <c r="L37" s="28" t="s">
        <v>20</v>
      </c>
      <c r="M37" s="28" t="s">
        <v>20</v>
      </c>
      <c r="N37" s="28">
        <v>4</v>
      </c>
      <c r="O37" s="28" t="s">
        <v>20</v>
      </c>
      <c r="P37" s="28" t="s">
        <v>20</v>
      </c>
      <c r="Q37" s="28">
        <f t="shared" si="2"/>
        <v>4</v>
      </c>
      <c r="R37" s="37"/>
      <c r="S37" s="38"/>
      <c r="T37" s="36">
        <f t="shared" si="1"/>
        <v>0</v>
      </c>
      <c r="U37" s="1">
        <f t="shared" si="0"/>
        <v>0</v>
      </c>
    </row>
    <row r="38" spans="3:21" x14ac:dyDescent="0.25">
      <c r="C38" s="28" t="s">
        <v>42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>
        <v>4</v>
      </c>
      <c r="O38" s="28"/>
      <c r="P38" s="28"/>
      <c r="Q38" s="28">
        <f t="shared" si="2"/>
        <v>4</v>
      </c>
      <c r="R38" s="37"/>
      <c r="S38" s="38"/>
      <c r="T38" s="36">
        <f t="shared" si="1"/>
        <v>0</v>
      </c>
      <c r="U38" s="1">
        <f t="shared" si="0"/>
        <v>0</v>
      </c>
    </row>
    <row r="39" spans="3:21" x14ac:dyDescent="0.25">
      <c r="C39" s="28" t="s">
        <v>43</v>
      </c>
      <c r="D39" s="28" t="s">
        <v>20</v>
      </c>
      <c r="E39" s="28" t="s">
        <v>20</v>
      </c>
      <c r="F39" s="28" t="s">
        <v>20</v>
      </c>
      <c r="G39" s="28" t="s">
        <v>20</v>
      </c>
      <c r="H39" s="28" t="s">
        <v>20</v>
      </c>
      <c r="I39" s="28" t="s">
        <v>20</v>
      </c>
      <c r="J39" s="28" t="s">
        <v>20</v>
      </c>
      <c r="K39" s="28" t="s">
        <v>20</v>
      </c>
      <c r="L39" s="28" t="s">
        <v>20</v>
      </c>
      <c r="M39" s="28" t="s">
        <v>20</v>
      </c>
      <c r="N39" s="28">
        <v>4</v>
      </c>
      <c r="O39" s="28" t="s">
        <v>20</v>
      </c>
      <c r="P39" s="28">
        <v>1</v>
      </c>
      <c r="Q39" s="28">
        <f t="shared" si="2"/>
        <v>5</v>
      </c>
      <c r="R39" s="37"/>
      <c r="S39" s="38"/>
      <c r="T39" s="36">
        <f t="shared" si="1"/>
        <v>0</v>
      </c>
      <c r="U39" s="1">
        <f t="shared" si="0"/>
        <v>0</v>
      </c>
    </row>
    <row r="40" spans="3:21" x14ac:dyDescent="0.25">
      <c r="C40" s="28" t="s">
        <v>44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37"/>
      <c r="S40" s="38"/>
      <c r="T40" s="36"/>
      <c r="U40" s="1" t="str">
        <f t="shared" si="0"/>
        <v/>
      </c>
    </row>
    <row r="41" spans="3:21" ht="24" customHeight="1" x14ac:dyDescent="0.25">
      <c r="C41" s="40" t="s">
        <v>49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2"/>
      <c r="U41" s="1">
        <f>SUM(U14:U40)</f>
        <v>0</v>
      </c>
    </row>
    <row r="42" spans="3:21" ht="21" customHeight="1" x14ac:dyDescent="0.25">
      <c r="C42" s="40" t="s">
        <v>48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4"/>
      <c r="U42" s="1">
        <f>U41*0.25</f>
        <v>0</v>
      </c>
    </row>
    <row r="43" spans="3:21" ht="23.25" customHeight="1" x14ac:dyDescent="0.25">
      <c r="C43" s="45" t="s">
        <v>47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2"/>
      <c r="U43" s="2">
        <f>U41+U42</f>
        <v>0</v>
      </c>
    </row>
    <row r="47" spans="3:21" x14ac:dyDescent="0.25">
      <c r="C47" t="s">
        <v>50</v>
      </c>
      <c r="K47" t="s">
        <v>51</v>
      </c>
    </row>
    <row r="48" spans="3:21" x14ac:dyDescent="0.25">
      <c r="K48" s="8" t="s">
        <v>53</v>
      </c>
      <c r="L48" s="8"/>
      <c r="M48" s="8"/>
      <c r="N48" s="8"/>
      <c r="O48" s="8"/>
    </row>
    <row r="49" spans="11:16" x14ac:dyDescent="0.25">
      <c r="K49" s="8" t="s">
        <v>52</v>
      </c>
      <c r="L49" s="8"/>
      <c r="M49" s="8"/>
      <c r="N49" s="8"/>
      <c r="O49" s="8"/>
      <c r="P49" s="8"/>
    </row>
  </sheetData>
  <sheetProtection password="917F" sheet="1" formatCells="0" formatColumns="0" formatRows="0" insertColumns="0" insertRows="0" insertHyperlinks="0" deleteColumns="0" deleteRows="0" sort="0" autoFilter="0" pivotTables="0"/>
  <mergeCells count="26">
    <mergeCell ref="C11:C13"/>
    <mergeCell ref="D11:M11"/>
    <mergeCell ref="N11:P11"/>
    <mergeCell ref="S11:S13"/>
    <mergeCell ref="D12:F12"/>
    <mergeCell ref="Q12:Q13"/>
    <mergeCell ref="D15:E15"/>
    <mergeCell ref="G15:H15"/>
    <mergeCell ref="J15:M15"/>
    <mergeCell ref="N15:P15"/>
    <mergeCell ref="C43:T43"/>
    <mergeCell ref="C42:T42"/>
    <mergeCell ref="C8:I8"/>
    <mergeCell ref="K49:P49"/>
    <mergeCell ref="K48:O48"/>
    <mergeCell ref="C10:U10"/>
    <mergeCell ref="G12:I12"/>
    <mergeCell ref="J12:K12"/>
    <mergeCell ref="L12:M12"/>
    <mergeCell ref="N12:N13"/>
    <mergeCell ref="U11:U13"/>
    <mergeCell ref="R11:R13"/>
    <mergeCell ref="T11:T13"/>
    <mergeCell ref="C41:T41"/>
    <mergeCell ref="O12:O13"/>
    <mergeCell ref="P12:P13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C3:K26"/>
  <sheetViews>
    <sheetView workbookViewId="0">
      <selection activeCell="E33" sqref="E33"/>
    </sheetView>
  </sheetViews>
  <sheetFormatPr defaultRowHeight="15" x14ac:dyDescent="0.25"/>
  <cols>
    <col min="3" max="3" width="21.42578125" customWidth="1"/>
    <col min="5" max="5" width="11" customWidth="1"/>
    <col min="6" max="6" width="12.7109375" customWidth="1"/>
    <col min="7" max="10" width="11.140625" customWidth="1"/>
    <col min="11" max="11" width="16.28515625" customWidth="1"/>
  </cols>
  <sheetData>
    <row r="3" spans="3:11" x14ac:dyDescent="0.25">
      <c r="C3" s="13" t="s">
        <v>54</v>
      </c>
      <c r="D3" s="14"/>
      <c r="E3" s="14"/>
      <c r="F3" s="14"/>
      <c r="G3" s="14"/>
      <c r="H3" s="14"/>
      <c r="I3" s="14"/>
      <c r="J3" s="14"/>
      <c r="K3" s="15"/>
    </row>
    <row r="4" spans="3:11" ht="15" customHeight="1" x14ac:dyDescent="0.25">
      <c r="C4" s="46"/>
      <c r="D4" s="47" t="s">
        <v>55</v>
      </c>
      <c r="E4" s="48"/>
      <c r="F4" s="49" t="s">
        <v>56</v>
      </c>
      <c r="G4" s="49" t="s">
        <v>57</v>
      </c>
      <c r="H4" s="33" t="s">
        <v>74</v>
      </c>
      <c r="I4" s="33" t="s">
        <v>46</v>
      </c>
      <c r="J4" s="34" t="s">
        <v>75</v>
      </c>
      <c r="K4" s="10" t="s">
        <v>76</v>
      </c>
    </row>
    <row r="5" spans="3:11" x14ac:dyDescent="0.25">
      <c r="C5" s="50"/>
      <c r="D5" s="51"/>
      <c r="E5" s="52"/>
      <c r="F5" s="53"/>
      <c r="G5" s="53"/>
      <c r="H5" s="33"/>
      <c r="I5" s="33"/>
      <c r="J5" s="33"/>
      <c r="K5" s="11"/>
    </row>
    <row r="6" spans="3:11" x14ac:dyDescent="0.25">
      <c r="C6" s="54"/>
      <c r="D6" s="55" t="s">
        <v>12</v>
      </c>
      <c r="E6" s="55" t="s">
        <v>13</v>
      </c>
      <c r="F6" s="56"/>
      <c r="G6" s="56"/>
      <c r="H6" s="35"/>
      <c r="I6" s="35"/>
      <c r="J6" s="35"/>
      <c r="K6" s="12"/>
    </row>
    <row r="7" spans="3:11" x14ac:dyDescent="0.25">
      <c r="C7" s="57" t="s">
        <v>15</v>
      </c>
      <c r="D7" s="55">
        <v>12</v>
      </c>
      <c r="E7" s="55">
        <v>12</v>
      </c>
      <c r="F7" s="55">
        <v>8</v>
      </c>
      <c r="G7" s="55">
        <f>SUM(D7:F7)</f>
        <v>32</v>
      </c>
      <c r="H7" s="37"/>
      <c r="I7" s="38"/>
      <c r="J7" s="36">
        <f>H7-(H7*I7)</f>
        <v>0</v>
      </c>
      <c r="K7" s="1">
        <f>IF(G7=0,"",J7*G7)</f>
        <v>0</v>
      </c>
    </row>
    <row r="8" spans="3:11" x14ac:dyDescent="0.25">
      <c r="C8" s="57" t="s">
        <v>16</v>
      </c>
      <c r="D8" s="55" t="s">
        <v>17</v>
      </c>
      <c r="E8" s="55"/>
      <c r="F8" s="55" t="s">
        <v>17</v>
      </c>
      <c r="G8" s="55"/>
      <c r="H8" s="37"/>
      <c r="I8" s="38"/>
      <c r="J8" s="36">
        <f t="shared" ref="J8:J23" si="0">H8-(H8*I8)</f>
        <v>0</v>
      </c>
      <c r="K8" s="1" t="str">
        <f t="shared" ref="K8:K23" si="1">IF(G8=0,"",J8*G8)</f>
        <v/>
      </c>
    </row>
    <row r="9" spans="3:11" x14ac:dyDescent="0.25">
      <c r="C9" s="57" t="s">
        <v>19</v>
      </c>
      <c r="D9" s="55">
        <v>24</v>
      </c>
      <c r="E9" s="55">
        <v>24</v>
      </c>
      <c r="F9" s="55" t="s">
        <v>20</v>
      </c>
      <c r="G9" s="55"/>
      <c r="H9" s="37"/>
      <c r="I9" s="38"/>
      <c r="J9" s="36">
        <f t="shared" si="0"/>
        <v>0</v>
      </c>
      <c r="K9" s="1" t="str">
        <f t="shared" si="1"/>
        <v/>
      </c>
    </row>
    <row r="10" spans="3:11" x14ac:dyDescent="0.25">
      <c r="C10" s="57" t="s">
        <v>24</v>
      </c>
      <c r="D10" s="55">
        <v>12</v>
      </c>
      <c r="E10" s="55">
        <v>12</v>
      </c>
      <c r="F10" s="55">
        <v>8</v>
      </c>
      <c r="G10" s="55">
        <f t="shared" ref="G10:G23" si="2">SUM(D10:F10)</f>
        <v>32</v>
      </c>
      <c r="H10" s="37"/>
      <c r="I10" s="38"/>
      <c r="J10" s="36">
        <f t="shared" si="0"/>
        <v>0</v>
      </c>
      <c r="K10" s="1">
        <f t="shared" si="1"/>
        <v>0</v>
      </c>
    </row>
    <row r="11" spans="3:11" x14ac:dyDescent="0.25">
      <c r="C11" s="57" t="s">
        <v>25</v>
      </c>
      <c r="D11" s="55">
        <v>12</v>
      </c>
      <c r="E11" s="55">
        <v>12</v>
      </c>
      <c r="F11" s="55">
        <v>8</v>
      </c>
      <c r="G11" s="55">
        <f t="shared" si="2"/>
        <v>32</v>
      </c>
      <c r="H11" s="37"/>
      <c r="I11" s="38"/>
      <c r="J11" s="36">
        <f t="shared" si="0"/>
        <v>0</v>
      </c>
      <c r="K11" s="1">
        <f t="shared" si="1"/>
        <v>0</v>
      </c>
    </row>
    <row r="12" spans="3:11" x14ac:dyDescent="0.25">
      <c r="C12" s="57" t="s">
        <v>26</v>
      </c>
      <c r="D12" s="55">
        <v>12</v>
      </c>
      <c r="E12" s="55">
        <v>12</v>
      </c>
      <c r="F12" s="55">
        <v>8</v>
      </c>
      <c r="G12" s="55">
        <f t="shared" si="2"/>
        <v>32</v>
      </c>
      <c r="H12" s="37"/>
      <c r="I12" s="38"/>
      <c r="J12" s="36">
        <f t="shared" si="0"/>
        <v>0</v>
      </c>
      <c r="K12" s="1">
        <f t="shared" si="1"/>
        <v>0</v>
      </c>
    </row>
    <row r="13" spans="3:11" x14ac:dyDescent="0.25">
      <c r="C13" s="57" t="s">
        <v>27</v>
      </c>
      <c r="D13" s="55">
        <v>12</v>
      </c>
      <c r="E13" s="55">
        <v>12</v>
      </c>
      <c r="F13" s="55">
        <v>8</v>
      </c>
      <c r="G13" s="55">
        <f t="shared" si="2"/>
        <v>32</v>
      </c>
      <c r="H13" s="37"/>
      <c r="I13" s="38"/>
      <c r="J13" s="36">
        <f t="shared" si="0"/>
        <v>0</v>
      </c>
      <c r="K13" s="1">
        <f t="shared" si="1"/>
        <v>0</v>
      </c>
    </row>
    <row r="14" spans="3:11" x14ac:dyDescent="0.25">
      <c r="C14" s="57" t="s">
        <v>28</v>
      </c>
      <c r="D14" s="55">
        <v>12</v>
      </c>
      <c r="E14" s="55">
        <v>12</v>
      </c>
      <c r="F14" s="55">
        <v>8</v>
      </c>
      <c r="G14" s="55">
        <f t="shared" si="2"/>
        <v>32</v>
      </c>
      <c r="H14" s="37"/>
      <c r="I14" s="38"/>
      <c r="J14" s="36">
        <f t="shared" si="0"/>
        <v>0</v>
      </c>
      <c r="K14" s="1">
        <f t="shared" si="1"/>
        <v>0</v>
      </c>
    </row>
    <row r="15" spans="3:11" x14ac:dyDescent="0.25">
      <c r="C15" s="57" t="s">
        <v>29</v>
      </c>
      <c r="D15" s="55">
        <v>12</v>
      </c>
      <c r="E15" s="55">
        <v>12</v>
      </c>
      <c r="F15" s="55">
        <v>8</v>
      </c>
      <c r="G15" s="55">
        <f t="shared" si="2"/>
        <v>32</v>
      </c>
      <c r="H15" s="37"/>
      <c r="I15" s="38"/>
      <c r="J15" s="36">
        <f t="shared" si="0"/>
        <v>0</v>
      </c>
      <c r="K15" s="1">
        <f t="shared" si="1"/>
        <v>0</v>
      </c>
    </row>
    <row r="16" spans="3:11" x14ac:dyDescent="0.25">
      <c r="C16" s="57" t="s">
        <v>30</v>
      </c>
      <c r="D16" s="55">
        <v>12</v>
      </c>
      <c r="E16" s="55">
        <v>12</v>
      </c>
      <c r="F16" s="55">
        <v>8</v>
      </c>
      <c r="G16" s="55">
        <f t="shared" si="2"/>
        <v>32</v>
      </c>
      <c r="H16" s="37"/>
      <c r="I16" s="38"/>
      <c r="J16" s="36">
        <f t="shared" si="0"/>
        <v>0</v>
      </c>
      <c r="K16" s="1">
        <f t="shared" si="1"/>
        <v>0</v>
      </c>
    </row>
    <row r="17" spans="3:11" x14ac:dyDescent="0.25">
      <c r="C17" s="57" t="s">
        <v>31</v>
      </c>
      <c r="D17" s="55">
        <v>12</v>
      </c>
      <c r="E17" s="55">
        <v>12</v>
      </c>
      <c r="F17" s="55">
        <v>8</v>
      </c>
      <c r="G17" s="55">
        <f t="shared" si="2"/>
        <v>32</v>
      </c>
      <c r="H17" s="37"/>
      <c r="I17" s="38"/>
      <c r="J17" s="36">
        <f t="shared" si="0"/>
        <v>0</v>
      </c>
      <c r="K17" s="1">
        <f t="shared" si="1"/>
        <v>0</v>
      </c>
    </row>
    <row r="18" spans="3:11" x14ac:dyDescent="0.25">
      <c r="C18" s="57" t="s">
        <v>36</v>
      </c>
      <c r="D18" s="55"/>
      <c r="E18" s="55"/>
      <c r="F18" s="55">
        <v>8</v>
      </c>
      <c r="G18" s="55">
        <f t="shared" si="2"/>
        <v>8</v>
      </c>
      <c r="H18" s="37"/>
      <c r="I18" s="38"/>
      <c r="J18" s="36">
        <f t="shared" si="0"/>
        <v>0</v>
      </c>
      <c r="K18" s="1">
        <f t="shared" si="1"/>
        <v>0</v>
      </c>
    </row>
    <row r="19" spans="3:11" x14ac:dyDescent="0.25">
      <c r="C19" s="57" t="s">
        <v>38</v>
      </c>
      <c r="D19" s="55">
        <v>12</v>
      </c>
      <c r="E19" s="55">
        <v>12</v>
      </c>
      <c r="F19" s="55">
        <v>8</v>
      </c>
      <c r="G19" s="55">
        <f t="shared" si="2"/>
        <v>32</v>
      </c>
      <c r="H19" s="37"/>
      <c r="I19" s="38"/>
      <c r="J19" s="36">
        <f t="shared" si="0"/>
        <v>0</v>
      </c>
      <c r="K19" s="1">
        <f t="shared" si="1"/>
        <v>0</v>
      </c>
    </row>
    <row r="20" spans="3:11" x14ac:dyDescent="0.25">
      <c r="C20" s="57" t="s">
        <v>39</v>
      </c>
      <c r="D20" s="55">
        <v>12</v>
      </c>
      <c r="E20" s="55">
        <v>12</v>
      </c>
      <c r="F20" s="55">
        <v>8</v>
      </c>
      <c r="G20" s="55">
        <f t="shared" si="2"/>
        <v>32</v>
      </c>
      <c r="H20" s="37"/>
      <c r="I20" s="38"/>
      <c r="J20" s="36">
        <f t="shared" si="0"/>
        <v>0</v>
      </c>
      <c r="K20" s="1">
        <f t="shared" si="1"/>
        <v>0</v>
      </c>
    </row>
    <row r="21" spans="3:11" x14ac:dyDescent="0.25">
      <c r="C21" s="57" t="s">
        <v>43</v>
      </c>
      <c r="D21" s="55"/>
      <c r="E21" s="55"/>
      <c r="F21" s="55">
        <v>8</v>
      </c>
      <c r="G21" s="55">
        <f t="shared" si="2"/>
        <v>8</v>
      </c>
      <c r="H21" s="37"/>
      <c r="I21" s="38"/>
      <c r="J21" s="36">
        <f t="shared" si="0"/>
        <v>0</v>
      </c>
      <c r="K21" s="1">
        <f t="shared" si="1"/>
        <v>0</v>
      </c>
    </row>
    <row r="22" spans="3:11" x14ac:dyDescent="0.25">
      <c r="C22" s="57" t="s">
        <v>44</v>
      </c>
      <c r="D22" s="55"/>
      <c r="E22" s="55"/>
      <c r="F22" s="55">
        <v>8</v>
      </c>
      <c r="G22" s="55">
        <f t="shared" si="2"/>
        <v>8</v>
      </c>
      <c r="H22" s="37"/>
      <c r="I22" s="38"/>
      <c r="J22" s="36">
        <f t="shared" si="0"/>
        <v>0</v>
      </c>
      <c r="K22" s="1">
        <f t="shared" si="1"/>
        <v>0</v>
      </c>
    </row>
    <row r="23" spans="3:11" ht="30" x14ac:dyDescent="0.25">
      <c r="C23" s="58" t="s">
        <v>45</v>
      </c>
      <c r="D23" s="55"/>
      <c r="E23" s="55">
        <v>1</v>
      </c>
      <c r="F23" s="55"/>
      <c r="G23" s="55">
        <f t="shared" si="2"/>
        <v>1</v>
      </c>
      <c r="H23" s="37"/>
      <c r="I23" s="38"/>
      <c r="J23" s="36">
        <f t="shared" si="0"/>
        <v>0</v>
      </c>
      <c r="K23" s="1">
        <f t="shared" si="1"/>
        <v>0</v>
      </c>
    </row>
    <row r="24" spans="3:11" x14ac:dyDescent="0.25">
      <c r="C24" s="40" t="s">
        <v>49</v>
      </c>
      <c r="D24" s="59"/>
      <c r="E24" s="59"/>
      <c r="F24" s="59"/>
      <c r="G24" s="59"/>
      <c r="H24" s="59"/>
      <c r="I24" s="59"/>
      <c r="J24" s="60"/>
      <c r="K24" s="61">
        <f>SUM(K7:K23)</f>
        <v>0</v>
      </c>
    </row>
    <row r="25" spans="3:11" x14ac:dyDescent="0.25">
      <c r="C25" s="40" t="s">
        <v>48</v>
      </c>
      <c r="D25" s="59"/>
      <c r="E25" s="59"/>
      <c r="F25" s="59"/>
      <c r="G25" s="59"/>
      <c r="H25" s="59"/>
      <c r="I25" s="59"/>
      <c r="J25" s="60"/>
      <c r="K25" s="61">
        <f>K24*0.25</f>
        <v>0</v>
      </c>
    </row>
    <row r="26" spans="3:11" x14ac:dyDescent="0.25">
      <c r="C26" s="45" t="s">
        <v>58</v>
      </c>
      <c r="D26" s="41"/>
      <c r="E26" s="41"/>
      <c r="F26" s="41"/>
      <c r="G26" s="41"/>
      <c r="H26" s="41"/>
      <c r="I26" s="41"/>
      <c r="J26" s="42"/>
      <c r="K26" s="62">
        <f>K24+K25</f>
        <v>0</v>
      </c>
    </row>
  </sheetData>
  <sheetProtection password="917F" sheet="1" formatCells="0" formatColumns="0" formatRows="0" insertColumns="0" insertRows="0" insertHyperlinks="0" deleteColumns="0" deleteRows="0" sort="0" autoFilter="0" pivotTables="0"/>
  <mergeCells count="12">
    <mergeCell ref="C26:J26"/>
    <mergeCell ref="C25:J25"/>
    <mergeCell ref="C24:J24"/>
    <mergeCell ref="C3:K3"/>
    <mergeCell ref="C4:C6"/>
    <mergeCell ref="D4:E5"/>
    <mergeCell ref="F4:F6"/>
    <mergeCell ref="G4:G6"/>
    <mergeCell ref="K4:K6"/>
    <mergeCell ref="J4:J6"/>
    <mergeCell ref="I4:I6"/>
    <mergeCell ref="H4:H6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C5:J24"/>
  <sheetViews>
    <sheetView topLeftCell="A4" workbookViewId="0">
      <selection activeCell="G9" sqref="G9:H21"/>
    </sheetView>
  </sheetViews>
  <sheetFormatPr defaultRowHeight="15" x14ac:dyDescent="0.25"/>
  <cols>
    <col min="3" max="3" width="26.7109375" customWidth="1"/>
    <col min="4" max="4" width="9.140625" customWidth="1"/>
    <col min="5" max="5" width="15.42578125" customWidth="1"/>
    <col min="10" max="10" width="14.42578125" customWidth="1"/>
  </cols>
  <sheetData>
    <row r="5" spans="3:10" x14ac:dyDescent="0.25">
      <c r="C5" s="13" t="s">
        <v>59</v>
      </c>
      <c r="D5" s="16"/>
      <c r="E5" s="16"/>
      <c r="F5" s="16"/>
      <c r="G5" s="17"/>
      <c r="H5" s="17"/>
      <c r="I5" s="17"/>
      <c r="J5" s="18"/>
    </row>
    <row r="6" spans="3:10" ht="15" customHeight="1" x14ac:dyDescent="0.25">
      <c r="C6" s="66"/>
      <c r="D6" s="21" t="s">
        <v>60</v>
      </c>
      <c r="E6" s="21"/>
      <c r="F6" s="70" t="s">
        <v>57</v>
      </c>
      <c r="G6" s="33" t="s">
        <v>74</v>
      </c>
      <c r="H6" s="33" t="s">
        <v>46</v>
      </c>
      <c r="I6" s="34" t="s">
        <v>75</v>
      </c>
      <c r="J6" s="10" t="s">
        <v>76</v>
      </c>
    </row>
    <row r="7" spans="3:10" x14ac:dyDescent="0.25">
      <c r="C7" s="66"/>
      <c r="D7" s="74"/>
      <c r="E7" s="74"/>
      <c r="F7" s="75"/>
      <c r="G7" s="33"/>
      <c r="H7" s="33"/>
      <c r="I7" s="33"/>
      <c r="J7" s="11"/>
    </row>
    <row r="8" spans="3:10" x14ac:dyDescent="0.25">
      <c r="C8" s="29"/>
      <c r="D8" s="28" t="s">
        <v>12</v>
      </c>
      <c r="E8" s="28" t="s">
        <v>13</v>
      </c>
      <c r="F8" s="75"/>
      <c r="G8" s="35"/>
      <c r="H8" s="35"/>
      <c r="I8" s="35"/>
      <c r="J8" s="12"/>
    </row>
    <row r="9" spans="3:10" x14ac:dyDescent="0.25">
      <c r="C9" s="39" t="s">
        <v>15</v>
      </c>
      <c r="D9" s="28">
        <v>12</v>
      </c>
      <c r="E9" s="28">
        <v>12</v>
      </c>
      <c r="F9" s="28">
        <f>SUM(D9:E9)</f>
        <v>24</v>
      </c>
      <c r="G9" s="37"/>
      <c r="H9" s="38"/>
      <c r="I9" s="36">
        <f>G9-(G9*H9)</f>
        <v>0</v>
      </c>
      <c r="J9" s="1">
        <f>IF(F9=0,"",I9*F9)</f>
        <v>0</v>
      </c>
    </row>
    <row r="10" spans="3:10" x14ac:dyDescent="0.25">
      <c r="C10" s="39" t="s">
        <v>16</v>
      </c>
      <c r="D10" s="28" t="s">
        <v>17</v>
      </c>
      <c r="E10" s="28"/>
      <c r="F10" s="28"/>
      <c r="G10" s="37"/>
      <c r="H10" s="38"/>
      <c r="I10" s="36">
        <f>G10-(G10*H10)</f>
        <v>0</v>
      </c>
      <c r="J10" s="1" t="str">
        <f>IF(F10=0,"",I10*F10)</f>
        <v/>
      </c>
    </row>
    <row r="11" spans="3:10" x14ac:dyDescent="0.25">
      <c r="C11" s="39" t="s">
        <v>19</v>
      </c>
      <c r="D11" s="28">
        <v>24</v>
      </c>
      <c r="E11" s="28">
        <v>24</v>
      </c>
      <c r="F11" s="28"/>
      <c r="G11" s="37"/>
      <c r="H11" s="38"/>
      <c r="I11" s="36">
        <f>G11-(G11*H11)</f>
        <v>0</v>
      </c>
      <c r="J11" s="1" t="str">
        <f>IF(F11=0,"",I11*F11)</f>
        <v/>
      </c>
    </row>
    <row r="12" spans="3:10" x14ac:dyDescent="0.25">
      <c r="C12" s="39" t="s">
        <v>24</v>
      </c>
      <c r="D12" s="28">
        <v>12</v>
      </c>
      <c r="E12" s="28">
        <v>12</v>
      </c>
      <c r="F12" s="28">
        <f t="shared" ref="F12:F21" si="0">SUM(D12:E12)</f>
        <v>24</v>
      </c>
      <c r="G12" s="37"/>
      <c r="H12" s="38"/>
      <c r="I12" s="36">
        <f>G12-(G12*H12)</f>
        <v>0</v>
      </c>
      <c r="J12" s="1">
        <f>IF(F12=0,"",I12*F12)</f>
        <v>0</v>
      </c>
    </row>
    <row r="13" spans="3:10" x14ac:dyDescent="0.25">
      <c r="C13" s="39" t="s">
        <v>25</v>
      </c>
      <c r="D13" s="28">
        <v>12</v>
      </c>
      <c r="E13" s="28">
        <v>12</v>
      </c>
      <c r="F13" s="28">
        <f t="shared" si="0"/>
        <v>24</v>
      </c>
      <c r="G13" s="37"/>
      <c r="H13" s="38"/>
      <c r="I13" s="36">
        <f>G13-(G13*H13)</f>
        <v>0</v>
      </c>
      <c r="J13" s="1">
        <f>IF(F13=0,"",I13*F13)</f>
        <v>0</v>
      </c>
    </row>
    <row r="14" spans="3:10" x14ac:dyDescent="0.25">
      <c r="C14" s="39" t="s">
        <v>26</v>
      </c>
      <c r="D14" s="28">
        <v>12</v>
      </c>
      <c r="E14" s="28">
        <v>12</v>
      </c>
      <c r="F14" s="28">
        <f t="shared" si="0"/>
        <v>24</v>
      </c>
      <c r="G14" s="37"/>
      <c r="H14" s="38"/>
      <c r="I14" s="36">
        <f>G14-(G14*H14)</f>
        <v>0</v>
      </c>
      <c r="J14" s="1">
        <f>IF(F14=0,"",I14*F14)</f>
        <v>0</v>
      </c>
    </row>
    <row r="15" spans="3:10" x14ac:dyDescent="0.25">
      <c r="C15" s="39" t="s">
        <v>27</v>
      </c>
      <c r="D15" s="28">
        <v>12</v>
      </c>
      <c r="E15" s="28">
        <v>12</v>
      </c>
      <c r="F15" s="28">
        <f t="shared" si="0"/>
        <v>24</v>
      </c>
      <c r="G15" s="37"/>
      <c r="H15" s="38"/>
      <c r="I15" s="36">
        <f>G15-(G15*H15)</f>
        <v>0</v>
      </c>
      <c r="J15" s="1">
        <f>IF(F15=0,"",I15*F15)</f>
        <v>0</v>
      </c>
    </row>
    <row r="16" spans="3:10" x14ac:dyDescent="0.25">
      <c r="C16" s="39" t="s">
        <v>28</v>
      </c>
      <c r="D16" s="28">
        <v>12</v>
      </c>
      <c r="E16" s="28">
        <v>12</v>
      </c>
      <c r="F16" s="28">
        <f t="shared" si="0"/>
        <v>24</v>
      </c>
      <c r="G16" s="37"/>
      <c r="H16" s="38"/>
      <c r="I16" s="36">
        <f>G16-(G16*H16)</f>
        <v>0</v>
      </c>
      <c r="J16" s="1">
        <f>IF(F16=0,"",I16*F16)</f>
        <v>0</v>
      </c>
    </row>
    <row r="17" spans="3:10" x14ac:dyDescent="0.25">
      <c r="C17" s="39" t="s">
        <v>29</v>
      </c>
      <c r="D17" s="28">
        <v>12</v>
      </c>
      <c r="E17" s="28">
        <v>12</v>
      </c>
      <c r="F17" s="28">
        <f t="shared" si="0"/>
        <v>24</v>
      </c>
      <c r="G17" s="37"/>
      <c r="H17" s="38"/>
      <c r="I17" s="36">
        <f>G17-(G17*H17)</f>
        <v>0</v>
      </c>
      <c r="J17" s="1">
        <f>IF(F17=0,"",I17*F17)</f>
        <v>0</v>
      </c>
    </row>
    <row r="18" spans="3:10" x14ac:dyDescent="0.25">
      <c r="C18" s="39" t="s">
        <v>30</v>
      </c>
      <c r="D18" s="28">
        <v>12</v>
      </c>
      <c r="E18" s="28">
        <v>12</v>
      </c>
      <c r="F18" s="28">
        <f t="shared" si="0"/>
        <v>24</v>
      </c>
      <c r="G18" s="37"/>
      <c r="H18" s="38"/>
      <c r="I18" s="36">
        <f>G18-(G18*H18)</f>
        <v>0</v>
      </c>
      <c r="J18" s="1">
        <f>IF(F18=0,"",I18*F18)</f>
        <v>0</v>
      </c>
    </row>
    <row r="19" spans="3:10" x14ac:dyDescent="0.25">
      <c r="C19" s="39" t="s">
        <v>31</v>
      </c>
      <c r="D19" s="28">
        <v>12</v>
      </c>
      <c r="E19" s="28">
        <v>12</v>
      </c>
      <c r="F19" s="28">
        <f t="shared" si="0"/>
        <v>24</v>
      </c>
      <c r="G19" s="37"/>
      <c r="H19" s="38"/>
      <c r="I19" s="36">
        <f>G19-(G19*H19)</f>
        <v>0</v>
      </c>
      <c r="J19" s="1">
        <f>IF(F19=0,"",I19*F19)</f>
        <v>0</v>
      </c>
    </row>
    <row r="20" spans="3:10" x14ac:dyDescent="0.25">
      <c r="C20" s="39" t="s">
        <v>38</v>
      </c>
      <c r="D20" s="28">
        <v>12</v>
      </c>
      <c r="E20" s="28">
        <v>12</v>
      </c>
      <c r="F20" s="28">
        <f t="shared" si="0"/>
        <v>24</v>
      </c>
      <c r="G20" s="37"/>
      <c r="H20" s="38"/>
      <c r="I20" s="36">
        <f>G20-(G20*H20)</f>
        <v>0</v>
      </c>
      <c r="J20" s="1">
        <f>IF(F20=0,"",I20*F20)</f>
        <v>0</v>
      </c>
    </row>
    <row r="21" spans="3:10" x14ac:dyDescent="0.25">
      <c r="C21" s="39" t="s">
        <v>39</v>
      </c>
      <c r="D21" s="28">
        <v>12</v>
      </c>
      <c r="E21" s="28">
        <v>12</v>
      </c>
      <c r="F21" s="28">
        <f t="shared" si="0"/>
        <v>24</v>
      </c>
      <c r="G21" s="37"/>
      <c r="H21" s="38"/>
      <c r="I21" s="36">
        <f>G21-(G21*H21)</f>
        <v>0</v>
      </c>
      <c r="J21" s="1">
        <f>IF(F21=0,"",I21*F21)</f>
        <v>0</v>
      </c>
    </row>
    <row r="22" spans="3:10" x14ac:dyDescent="0.25">
      <c r="C22" s="71" t="s">
        <v>49</v>
      </c>
      <c r="D22" s="72"/>
      <c r="E22" s="72"/>
      <c r="F22" s="72"/>
      <c r="G22" s="72"/>
      <c r="H22" s="72"/>
      <c r="I22" s="73"/>
      <c r="J22" s="61">
        <f>SUM(J9:J21)</f>
        <v>0</v>
      </c>
    </row>
    <row r="23" spans="3:10" x14ac:dyDescent="0.25">
      <c r="C23" s="71" t="s">
        <v>48</v>
      </c>
      <c r="D23" s="72"/>
      <c r="E23" s="72"/>
      <c r="F23" s="72"/>
      <c r="G23" s="72"/>
      <c r="H23" s="72"/>
      <c r="I23" s="73"/>
      <c r="J23" s="61">
        <f>J22*0.25</f>
        <v>0</v>
      </c>
    </row>
    <row r="24" spans="3:10" x14ac:dyDescent="0.25">
      <c r="C24" s="71" t="s">
        <v>61</v>
      </c>
      <c r="D24" s="72"/>
      <c r="E24" s="72"/>
      <c r="F24" s="72"/>
      <c r="G24" s="72"/>
      <c r="H24" s="72"/>
      <c r="I24" s="73"/>
      <c r="J24" s="62">
        <f>J22+J23</f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1">
    <mergeCell ref="C22:I22"/>
    <mergeCell ref="C23:I23"/>
    <mergeCell ref="C24:I24"/>
    <mergeCell ref="C5:J5"/>
    <mergeCell ref="G6:G8"/>
    <mergeCell ref="H6:H8"/>
    <mergeCell ref="D6:E7"/>
    <mergeCell ref="F6:F8"/>
    <mergeCell ref="I6:I8"/>
    <mergeCell ref="J6:J8"/>
    <mergeCell ref="C6:C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C4:K27"/>
  <sheetViews>
    <sheetView tabSelected="1" workbookViewId="0">
      <selection activeCell="I14" sqref="I14"/>
    </sheetView>
  </sheetViews>
  <sheetFormatPr defaultRowHeight="15" x14ac:dyDescent="0.25"/>
  <cols>
    <col min="3" max="3" width="29.7109375" customWidth="1"/>
    <col min="11" max="11" width="14" customWidth="1"/>
  </cols>
  <sheetData>
    <row r="4" spans="3:11" x14ac:dyDescent="0.25">
      <c r="C4" s="13" t="s">
        <v>62</v>
      </c>
      <c r="D4" s="17"/>
      <c r="E4" s="17"/>
      <c r="F4" s="17"/>
      <c r="G4" s="17"/>
      <c r="H4" s="17"/>
      <c r="I4" s="17"/>
      <c r="J4" s="17"/>
      <c r="K4" s="18"/>
    </row>
    <row r="5" spans="3:11" ht="15" customHeight="1" x14ac:dyDescent="0.25">
      <c r="C5" s="27"/>
      <c r="D5" s="63" t="s">
        <v>63</v>
      </c>
      <c r="E5" s="64"/>
      <c r="F5" s="65" t="s">
        <v>64</v>
      </c>
      <c r="G5" s="65" t="s">
        <v>57</v>
      </c>
      <c r="H5" s="33" t="s">
        <v>74</v>
      </c>
      <c r="I5" s="33" t="s">
        <v>46</v>
      </c>
      <c r="J5" s="34" t="s">
        <v>75</v>
      </c>
      <c r="K5" s="10" t="s">
        <v>76</v>
      </c>
    </row>
    <row r="6" spans="3:11" x14ac:dyDescent="0.25">
      <c r="C6" s="66"/>
      <c r="D6" s="67"/>
      <c r="E6" s="68"/>
      <c r="F6" s="69"/>
      <c r="G6" s="69"/>
      <c r="H6" s="33"/>
      <c r="I6" s="33"/>
      <c r="J6" s="33"/>
      <c r="K6" s="11"/>
    </row>
    <row r="7" spans="3:11" x14ac:dyDescent="0.25">
      <c r="C7" s="29"/>
      <c r="D7" s="28" t="s">
        <v>12</v>
      </c>
      <c r="E7" s="39" t="s">
        <v>13</v>
      </c>
      <c r="F7" s="70"/>
      <c r="G7" s="70"/>
      <c r="H7" s="35"/>
      <c r="I7" s="35"/>
      <c r="J7" s="35"/>
      <c r="K7" s="12"/>
    </row>
    <row r="8" spans="3:11" x14ac:dyDescent="0.25">
      <c r="C8" s="39" t="s">
        <v>15</v>
      </c>
      <c r="D8" s="28">
        <v>3</v>
      </c>
      <c r="E8" s="39">
        <v>3</v>
      </c>
      <c r="F8" s="28">
        <v>32</v>
      </c>
      <c r="G8" s="28">
        <f>SUM(D8:F8)</f>
        <v>38</v>
      </c>
      <c r="H8" s="37"/>
      <c r="I8" s="38"/>
      <c r="J8" s="36">
        <f>H8-(H8*I8)</f>
        <v>0</v>
      </c>
      <c r="K8" s="1">
        <f>IF(G8=0,"",J8*G8)</f>
        <v>0</v>
      </c>
    </row>
    <row r="9" spans="3:11" x14ac:dyDescent="0.25">
      <c r="C9" s="39" t="s">
        <v>16</v>
      </c>
      <c r="D9" s="30" t="s">
        <v>17</v>
      </c>
      <c r="E9" s="32"/>
      <c r="F9" s="31"/>
      <c r="G9" s="28"/>
      <c r="H9" s="37"/>
      <c r="I9" s="38"/>
      <c r="J9" s="36">
        <f>H9-(H9*I9)</f>
        <v>0</v>
      </c>
      <c r="K9" s="1" t="str">
        <f>IF(G9=0,"",J9*G9)</f>
        <v/>
      </c>
    </row>
    <row r="10" spans="3:11" x14ac:dyDescent="0.25">
      <c r="C10" s="39" t="s">
        <v>19</v>
      </c>
      <c r="D10" s="28">
        <v>24</v>
      </c>
      <c r="E10" s="39">
        <v>24</v>
      </c>
      <c r="F10" s="28"/>
      <c r="G10" s="28"/>
      <c r="H10" s="37"/>
      <c r="I10" s="38"/>
      <c r="J10" s="36">
        <f>H10-(H10*I10)</f>
        <v>0</v>
      </c>
      <c r="K10" s="1" t="str">
        <f>IF(G10=0,"",J10*G10)</f>
        <v/>
      </c>
    </row>
    <row r="11" spans="3:11" x14ac:dyDescent="0.25">
      <c r="C11" s="39" t="s">
        <v>24</v>
      </c>
      <c r="D11" s="28">
        <v>3</v>
      </c>
      <c r="E11" s="39">
        <v>3</v>
      </c>
      <c r="F11" s="28">
        <v>32</v>
      </c>
      <c r="G11" s="28">
        <f t="shared" ref="G11:G18" si="0">SUM(D11:F11)</f>
        <v>38</v>
      </c>
      <c r="H11" s="37"/>
      <c r="I11" s="38"/>
      <c r="J11" s="36">
        <f>H11-(H11*I11)</f>
        <v>0</v>
      </c>
      <c r="K11" s="1">
        <f>IF(G11=0,"",J11*G11)</f>
        <v>0</v>
      </c>
    </row>
    <row r="12" spans="3:11" x14ac:dyDescent="0.25">
      <c r="C12" s="39" t="s">
        <v>25</v>
      </c>
      <c r="D12" s="28">
        <v>3</v>
      </c>
      <c r="E12" s="39">
        <v>3</v>
      </c>
      <c r="F12" s="28">
        <v>32</v>
      </c>
      <c r="G12" s="28">
        <f t="shared" si="0"/>
        <v>38</v>
      </c>
      <c r="H12" s="37"/>
      <c r="I12" s="38"/>
      <c r="J12" s="36">
        <f>H12-(H12*I12)</f>
        <v>0</v>
      </c>
      <c r="K12" s="1">
        <f>IF(G12=0,"",J12*G12)</f>
        <v>0</v>
      </c>
    </row>
    <row r="13" spans="3:11" x14ac:dyDescent="0.25">
      <c r="C13" s="39" t="s">
        <v>26</v>
      </c>
      <c r="D13" s="28">
        <v>3</v>
      </c>
      <c r="E13" s="39">
        <v>3</v>
      </c>
      <c r="F13" s="28">
        <v>32</v>
      </c>
      <c r="G13" s="28">
        <f t="shared" si="0"/>
        <v>38</v>
      </c>
      <c r="H13" s="37"/>
      <c r="I13" s="38"/>
      <c r="J13" s="36">
        <f>H13-(H13*I13)</f>
        <v>0</v>
      </c>
      <c r="K13" s="1">
        <f>IF(G13=0,"",J13*G13)</f>
        <v>0</v>
      </c>
    </row>
    <row r="14" spans="3:11" x14ac:dyDescent="0.25">
      <c r="C14" s="39" t="s">
        <v>27</v>
      </c>
      <c r="D14" s="28">
        <v>3</v>
      </c>
      <c r="E14" s="39">
        <v>3</v>
      </c>
      <c r="F14" s="28">
        <v>32</v>
      </c>
      <c r="G14" s="28">
        <f t="shared" si="0"/>
        <v>38</v>
      </c>
      <c r="H14" s="37"/>
      <c r="I14" s="38"/>
      <c r="J14" s="36">
        <f>H14-(H14*I14)</f>
        <v>0</v>
      </c>
      <c r="K14" s="1">
        <f>IF(G14=0,"",J14*G14)</f>
        <v>0</v>
      </c>
    </row>
    <row r="15" spans="3:11" x14ac:dyDescent="0.25">
      <c r="C15" s="39" t="s">
        <v>28</v>
      </c>
      <c r="D15" s="28">
        <v>3</v>
      </c>
      <c r="E15" s="39">
        <v>3</v>
      </c>
      <c r="F15" s="28">
        <v>32</v>
      </c>
      <c r="G15" s="28">
        <f t="shared" si="0"/>
        <v>38</v>
      </c>
      <c r="H15" s="37"/>
      <c r="I15" s="38"/>
      <c r="J15" s="36">
        <f>H15-(H15*I15)</f>
        <v>0</v>
      </c>
      <c r="K15" s="1">
        <f>IF(G15=0,"",J15*G15)</f>
        <v>0</v>
      </c>
    </row>
    <row r="16" spans="3:11" x14ac:dyDescent="0.25">
      <c r="C16" s="39" t="s">
        <v>29</v>
      </c>
      <c r="D16" s="28">
        <v>3</v>
      </c>
      <c r="E16" s="39">
        <v>3</v>
      </c>
      <c r="F16" s="28">
        <v>32</v>
      </c>
      <c r="G16" s="28">
        <f t="shared" si="0"/>
        <v>38</v>
      </c>
      <c r="H16" s="37"/>
      <c r="I16" s="38"/>
      <c r="J16" s="36">
        <f>H16-(H16*I16)</f>
        <v>0</v>
      </c>
      <c r="K16" s="1">
        <f>IF(G16=0,"",J16*G16)</f>
        <v>0</v>
      </c>
    </row>
    <row r="17" spans="3:11" x14ac:dyDescent="0.25">
      <c r="C17" s="39" t="s">
        <v>30</v>
      </c>
      <c r="D17" s="28">
        <v>3</v>
      </c>
      <c r="E17" s="39">
        <v>3</v>
      </c>
      <c r="F17" s="28">
        <v>32</v>
      </c>
      <c r="G17" s="28">
        <f t="shared" si="0"/>
        <v>38</v>
      </c>
      <c r="H17" s="37"/>
      <c r="I17" s="38"/>
      <c r="J17" s="36">
        <f>H17-(H17*I17)</f>
        <v>0</v>
      </c>
      <c r="K17" s="1">
        <f>IF(G17=0,"",J17*G17)</f>
        <v>0</v>
      </c>
    </row>
    <row r="18" spans="3:11" x14ac:dyDescent="0.25">
      <c r="C18" s="39" t="s">
        <v>31</v>
      </c>
      <c r="D18" s="28">
        <v>3</v>
      </c>
      <c r="E18" s="39">
        <v>3</v>
      </c>
      <c r="F18" s="28">
        <v>32</v>
      </c>
      <c r="G18" s="28">
        <f t="shared" si="0"/>
        <v>38</v>
      </c>
      <c r="H18" s="37"/>
      <c r="I18" s="38"/>
      <c r="J18" s="36">
        <f>H18-(H18*I18)</f>
        <v>0</v>
      </c>
      <c r="K18" s="1">
        <f>IF(G18=0,"",J18*G18)</f>
        <v>0</v>
      </c>
    </row>
    <row r="19" spans="3:11" x14ac:dyDescent="0.25">
      <c r="C19" s="39" t="s">
        <v>36</v>
      </c>
      <c r="D19" s="28"/>
      <c r="E19" s="39"/>
      <c r="F19" s="28">
        <v>32</v>
      </c>
      <c r="G19" s="28">
        <f>SUM(D19:F19)</f>
        <v>32</v>
      </c>
      <c r="H19" s="37"/>
      <c r="I19" s="38"/>
      <c r="J19" s="36">
        <f>H19-(H19*I19)</f>
        <v>0</v>
      </c>
      <c r="K19" s="1">
        <f>IF(G19=0,"",J19*G19)</f>
        <v>0</v>
      </c>
    </row>
    <row r="20" spans="3:11" x14ac:dyDescent="0.25">
      <c r="C20" s="39" t="s">
        <v>37</v>
      </c>
      <c r="D20" s="28"/>
      <c r="E20" s="39"/>
      <c r="F20" s="28"/>
      <c r="G20" s="28"/>
      <c r="H20" s="37"/>
      <c r="I20" s="38"/>
      <c r="J20" s="36">
        <f>H20-(H20*I20)</f>
        <v>0</v>
      </c>
      <c r="K20" s="1" t="str">
        <f>IF(G20=0,"",J20*G20)</f>
        <v/>
      </c>
    </row>
    <row r="21" spans="3:11" x14ac:dyDescent="0.25">
      <c r="C21" s="39" t="s">
        <v>38</v>
      </c>
      <c r="D21" s="28">
        <v>3</v>
      </c>
      <c r="E21" s="39">
        <v>3</v>
      </c>
      <c r="F21" s="28">
        <v>32</v>
      </c>
      <c r="G21" s="28">
        <f>SUM(D21:F21)</f>
        <v>38</v>
      </c>
      <c r="H21" s="37"/>
      <c r="I21" s="38"/>
      <c r="J21" s="36">
        <f>H21-(H21*I21)</f>
        <v>0</v>
      </c>
      <c r="K21" s="1">
        <f>IF(G21=0,"",J21*G21)</f>
        <v>0</v>
      </c>
    </row>
    <row r="22" spans="3:11" x14ac:dyDescent="0.25">
      <c r="C22" s="39" t="s">
        <v>39</v>
      </c>
      <c r="D22" s="28">
        <v>3</v>
      </c>
      <c r="E22" s="39">
        <v>3</v>
      </c>
      <c r="F22" s="28">
        <v>32</v>
      </c>
      <c r="G22" s="28">
        <f>SUM(D22:F22)</f>
        <v>38</v>
      </c>
      <c r="H22" s="37"/>
      <c r="I22" s="38"/>
      <c r="J22" s="36">
        <f>H22-(H22*I22)</f>
        <v>0</v>
      </c>
      <c r="K22" s="1">
        <f>IF(G22=0,"",J22*G22)</f>
        <v>0</v>
      </c>
    </row>
    <row r="23" spans="3:11" x14ac:dyDescent="0.25">
      <c r="C23" s="39" t="s">
        <v>43</v>
      </c>
      <c r="D23" s="28"/>
      <c r="E23" s="39"/>
      <c r="F23" s="28">
        <v>32</v>
      </c>
      <c r="G23" s="28">
        <f>SUM(D23:F23)</f>
        <v>32</v>
      </c>
      <c r="H23" s="37"/>
      <c r="I23" s="38"/>
      <c r="J23" s="36">
        <f>H23-(H23*I23)</f>
        <v>0</v>
      </c>
      <c r="K23" s="1">
        <f>IF(G23=0,"",J23*G23)</f>
        <v>0</v>
      </c>
    </row>
    <row r="24" spans="3:11" x14ac:dyDescent="0.25">
      <c r="C24" s="39" t="s">
        <v>44</v>
      </c>
      <c r="D24" s="28"/>
      <c r="E24" s="39"/>
      <c r="F24" s="28">
        <v>32</v>
      </c>
      <c r="G24" s="28">
        <f>SUM(D24:F24)</f>
        <v>32</v>
      </c>
      <c r="H24" s="37"/>
      <c r="I24" s="38"/>
      <c r="J24" s="36">
        <f>H24-(H24*I24)</f>
        <v>0</v>
      </c>
      <c r="K24" s="1">
        <f>IF(G24=0,"",J24*G24)</f>
        <v>0</v>
      </c>
    </row>
    <row r="25" spans="3:11" x14ac:dyDescent="0.25">
      <c r="C25" s="71" t="s">
        <v>49</v>
      </c>
      <c r="D25" s="72"/>
      <c r="E25" s="72"/>
      <c r="F25" s="72"/>
      <c r="G25" s="72"/>
      <c r="H25" s="72"/>
      <c r="I25" s="72"/>
      <c r="J25" s="73"/>
      <c r="K25" s="61">
        <f>SUM(K8:K24)</f>
        <v>0</v>
      </c>
    </row>
    <row r="26" spans="3:11" x14ac:dyDescent="0.25">
      <c r="C26" s="71" t="s">
        <v>48</v>
      </c>
      <c r="D26" s="72"/>
      <c r="E26" s="72"/>
      <c r="F26" s="72"/>
      <c r="G26" s="72"/>
      <c r="H26" s="72"/>
      <c r="I26" s="72"/>
      <c r="J26" s="73"/>
      <c r="K26" s="61">
        <f>K25*0.25</f>
        <v>0</v>
      </c>
    </row>
    <row r="27" spans="3:11" x14ac:dyDescent="0.25">
      <c r="C27" s="71" t="s">
        <v>65</v>
      </c>
      <c r="D27" s="72"/>
      <c r="E27" s="72"/>
      <c r="F27" s="72"/>
      <c r="G27" s="72"/>
      <c r="H27" s="72"/>
      <c r="I27" s="72"/>
      <c r="J27" s="73"/>
      <c r="K27" s="62">
        <f>K25+K26</f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3">
    <mergeCell ref="C27:J27"/>
    <mergeCell ref="D9:F9"/>
    <mergeCell ref="J5:J7"/>
    <mergeCell ref="C4:K4"/>
    <mergeCell ref="C25:J25"/>
    <mergeCell ref="C26:J26"/>
    <mergeCell ref="D5:E6"/>
    <mergeCell ref="F5:F7"/>
    <mergeCell ref="G5:G7"/>
    <mergeCell ref="H5:H7"/>
    <mergeCell ref="I5:I7"/>
    <mergeCell ref="C5:C7"/>
    <mergeCell ref="K5:K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14"/>
  <sheetViews>
    <sheetView workbookViewId="0">
      <selection activeCell="E12" sqref="E12"/>
    </sheetView>
  </sheetViews>
  <sheetFormatPr defaultRowHeight="15" x14ac:dyDescent="0.25"/>
  <cols>
    <col min="3" max="3" width="5.140625" customWidth="1"/>
    <col min="4" max="4" width="18.28515625" customWidth="1"/>
    <col min="5" max="5" width="18.5703125" customWidth="1"/>
    <col min="6" max="6" width="17.140625" customWidth="1"/>
    <col min="7" max="7" width="18.140625" customWidth="1"/>
  </cols>
  <sheetData>
    <row r="3" spans="3:7" x14ac:dyDescent="0.25">
      <c r="D3" s="19" t="s">
        <v>73</v>
      </c>
      <c r="E3" s="8"/>
    </row>
    <row r="4" spans="3:7" ht="18.75" x14ac:dyDescent="0.3">
      <c r="C4" s="7" t="s">
        <v>0</v>
      </c>
      <c r="D4" s="8"/>
      <c r="E4" s="8"/>
      <c r="F4" s="8"/>
      <c r="G4" s="8"/>
    </row>
    <row r="7" spans="3:7" ht="15.75" thickBot="1" x14ac:dyDescent="0.3"/>
    <row r="8" spans="3:7" ht="24.75" customHeight="1" x14ac:dyDescent="0.25">
      <c r="C8" s="82" t="s">
        <v>66</v>
      </c>
      <c r="D8" s="83"/>
      <c r="E8" s="83"/>
      <c r="F8" s="83"/>
      <c r="G8" s="84"/>
    </row>
    <row r="9" spans="3:7" ht="34.5" customHeight="1" x14ac:dyDescent="0.25">
      <c r="C9" s="85" t="s">
        <v>71</v>
      </c>
      <c r="D9" s="3" t="s">
        <v>72</v>
      </c>
      <c r="E9" s="4" t="s">
        <v>77</v>
      </c>
      <c r="F9" s="3" t="s">
        <v>48</v>
      </c>
      <c r="G9" s="86" t="s">
        <v>78</v>
      </c>
    </row>
    <row r="10" spans="3:7" ht="15.75" x14ac:dyDescent="0.25">
      <c r="C10" s="87">
        <v>1</v>
      </c>
      <c r="D10" s="5" t="s">
        <v>67</v>
      </c>
      <c r="E10" s="76">
        <f>'VIRKOM d.o.o. Virovitica'!U41</f>
        <v>0</v>
      </c>
      <c r="F10" s="76">
        <f>E10*0.25</f>
        <v>0</v>
      </c>
      <c r="G10" s="88">
        <f>E10+F10</f>
        <v>0</v>
      </c>
    </row>
    <row r="11" spans="3:7" ht="15.75" x14ac:dyDescent="0.25">
      <c r="C11" s="87">
        <v>2</v>
      </c>
      <c r="D11" s="5" t="s">
        <v>68</v>
      </c>
      <c r="E11" s="76">
        <f>'Podružnica Orahovica'!K24</f>
        <v>0</v>
      </c>
      <c r="F11" s="76">
        <f t="shared" ref="F11:F13" si="0">E11*0.25</f>
        <v>0</v>
      </c>
      <c r="G11" s="88">
        <f t="shared" ref="G11:G13" si="1">E11+F11</f>
        <v>0</v>
      </c>
    </row>
    <row r="12" spans="3:7" ht="15.75" x14ac:dyDescent="0.25">
      <c r="C12" s="87">
        <v>3</v>
      </c>
      <c r="D12" s="5" t="s">
        <v>69</v>
      </c>
      <c r="E12" s="76">
        <f>'Podružnica Pitomača'!J22</f>
        <v>0</v>
      </c>
      <c r="F12" s="76">
        <f t="shared" si="0"/>
        <v>0</v>
      </c>
      <c r="G12" s="88">
        <f t="shared" si="1"/>
        <v>0</v>
      </c>
    </row>
    <row r="13" spans="3:7" ht="16.5" thickBot="1" x14ac:dyDescent="0.3">
      <c r="C13" s="89">
        <v>4</v>
      </c>
      <c r="D13" s="77" t="s">
        <v>70</v>
      </c>
      <c r="E13" s="78">
        <f>'Podružnica Slatina'!K25</f>
        <v>0</v>
      </c>
      <c r="F13" s="78">
        <f t="shared" si="0"/>
        <v>0</v>
      </c>
      <c r="G13" s="90">
        <f t="shared" si="1"/>
        <v>0</v>
      </c>
    </row>
    <row r="14" spans="3:7" ht="17.25" thickTop="1" thickBot="1" x14ac:dyDescent="0.3">
      <c r="C14" s="91" t="s">
        <v>49</v>
      </c>
      <c r="D14" s="79"/>
      <c r="E14" s="80">
        <f>SUM(E10:E13)</f>
        <v>0</v>
      </c>
      <c r="F14" s="80">
        <f>SUM(F10:F13)</f>
        <v>0</v>
      </c>
      <c r="G14" s="81">
        <f>SUM(G10:G13)</f>
        <v>0</v>
      </c>
    </row>
  </sheetData>
  <sheetProtection password="917F" sheet="1" formatCells="0" formatColumns="0" formatRows="0" insertColumns="0" insertRows="0" insertHyperlinks="0" deleteColumns="0" deleteRows="0" sort="0" autoFilter="0" pivotTables="0"/>
  <mergeCells count="3">
    <mergeCell ref="D3:E3"/>
    <mergeCell ref="C4:G4"/>
    <mergeCell ref="C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VIRKOM d.o.o. Virovitica</vt:lpstr>
      <vt:lpstr>Podružnica Orahovica</vt:lpstr>
      <vt:lpstr>Podružnica Pitomača</vt:lpstr>
      <vt:lpstr>Podružnica Slatina</vt:lpstr>
      <vt:lpstr>REKAPITULACIJA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Blaženka Špoljarić</dc:creator>
  <cp:lastModifiedBy>Blaženka Špoljarić</cp:lastModifiedBy>
  <cp:lastPrinted>2025-12-29T09:54:30Z</cp:lastPrinted>
  <dcterms:created xsi:type="dcterms:W3CDTF">2025-12-24T11:08:26Z</dcterms:created>
  <dcterms:modified xsi:type="dcterms:W3CDTF">2025-12-29T10:39:05Z</dcterms:modified>
</cp:coreProperties>
</file>